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40" windowHeight="9150"/>
  </bookViews>
  <sheets>
    <sheet name="SIOPE" sheetId="1" r:id="rId1"/>
  </sheets>
  <definedNames>
    <definedName name="_xlnm.Print_Area" localSheetId="0">SIOPE!$A$1:$J$103</definedName>
  </definedNames>
  <calcPr calcId="125725"/>
</workbook>
</file>

<file path=xl/calcChain.xml><?xml version="1.0" encoding="utf-8"?>
<calcChain xmlns="http://schemas.openxmlformats.org/spreadsheetml/2006/main">
  <c r="J94" i="1"/>
  <c r="J87"/>
  <c r="J88"/>
  <c r="J89"/>
  <c r="J83"/>
  <c r="J70"/>
  <c r="J75"/>
  <c r="J81"/>
  <c r="J40"/>
  <c r="J42"/>
  <c r="J43"/>
  <c r="J48"/>
  <c r="J60"/>
  <c r="J33"/>
  <c r="J30"/>
  <c r="J23"/>
  <c r="J24"/>
  <c r="J25"/>
  <c r="J26"/>
  <c r="J22"/>
  <c r="J7"/>
  <c r="J14"/>
  <c r="J15"/>
  <c r="J6"/>
  <c r="J5"/>
  <c r="G102" l="1"/>
  <c r="G66"/>
  <c r="G96"/>
  <c r="G92"/>
  <c r="G62"/>
  <c r="D62" l="1"/>
  <c r="D102"/>
  <c r="D92"/>
  <c r="D96"/>
  <c r="I97"/>
  <c r="I96"/>
  <c r="I93"/>
  <c r="D85"/>
  <c r="I79"/>
  <c r="D66"/>
  <c r="I69"/>
  <c r="I67"/>
  <c r="I43"/>
  <c r="I42"/>
  <c r="D35"/>
  <c r="D21"/>
  <c r="G4"/>
  <c r="D4"/>
  <c r="I19"/>
  <c r="I18"/>
  <c r="I99" l="1"/>
  <c r="I100"/>
  <c r="I94"/>
  <c r="I90"/>
  <c r="I89"/>
  <c r="I88"/>
  <c r="I87"/>
  <c r="I86"/>
  <c r="I83"/>
  <c r="I82"/>
  <c r="I81"/>
  <c r="I80"/>
  <c r="I78"/>
  <c r="I77"/>
  <c r="I76"/>
  <c r="I75"/>
  <c r="I74"/>
  <c r="I73"/>
  <c r="I72"/>
  <c r="I71"/>
  <c r="I70"/>
  <c r="I68"/>
  <c r="I64"/>
  <c r="I63"/>
  <c r="I60"/>
  <c r="I59"/>
  <c r="I58"/>
  <c r="I57"/>
  <c r="I56"/>
  <c r="I55"/>
  <c r="I54"/>
  <c r="I53"/>
  <c r="I52"/>
  <c r="I51"/>
  <c r="I50"/>
  <c r="I49"/>
  <c r="I48"/>
  <c r="I47"/>
  <c r="I46"/>
  <c r="I45"/>
  <c r="I44"/>
  <c r="I41"/>
  <c r="I40"/>
  <c r="I39"/>
  <c r="I38"/>
  <c r="I37"/>
  <c r="I36"/>
  <c r="I33"/>
  <c r="I32"/>
  <c r="I31"/>
  <c r="I30"/>
  <c r="I29"/>
  <c r="I28"/>
  <c r="I27"/>
  <c r="I26"/>
  <c r="I25"/>
  <c r="I24"/>
  <c r="I23"/>
  <c r="I22"/>
  <c r="I6"/>
  <c r="I7"/>
  <c r="I8"/>
  <c r="I9"/>
  <c r="I10"/>
  <c r="I11"/>
  <c r="I12"/>
  <c r="I13"/>
  <c r="I14"/>
  <c r="I15"/>
  <c r="I16"/>
  <c r="I17"/>
  <c r="I5"/>
  <c r="I92" l="1"/>
  <c r="G85"/>
  <c r="I85" s="1"/>
  <c r="I66"/>
  <c r="I62"/>
  <c r="G35"/>
  <c r="I35" s="1"/>
  <c r="G21"/>
  <c r="I21" s="1"/>
  <c r="I4"/>
  <c r="I102" l="1"/>
</calcChain>
</file>

<file path=xl/sharedStrings.xml><?xml version="1.0" encoding="utf-8"?>
<sst xmlns="http://schemas.openxmlformats.org/spreadsheetml/2006/main" count="249" uniqueCount="167">
  <si>
    <r>
      <rPr>
        <b/>
        <sz val="10"/>
        <rFont val="Arial"/>
        <family val="2"/>
      </rPr>
      <t>Importi in EURO</t>
    </r>
    <r>
      <rPr>
        <sz val="10"/>
        <rFont val="Arial"/>
        <family val="2"/>
      </rPr>
      <t xml:space="preserve"> </t>
    </r>
  </si>
  <si>
    <t xml:space="preserve"> </t>
  </si>
  <si>
    <t>025617020000000 - AZIENDA OSPEDALIERA PER LEMERGENZA CANNIZZARO (GESTIONE UNICA)</t>
  </si>
  <si>
    <t>Importo a tutto il periodo</t>
  </si>
  <si>
    <t>PERSONALE</t>
  </si>
  <si>
    <t>1103</t>
  </si>
  <si>
    <t>Competenze a favore del personale a tempo indeterminato, al netto degli arretrati attribuiti</t>
  </si>
  <si>
    <t>1104</t>
  </si>
  <si>
    <t>Arretrati di anni precedenti al personale a tempo indeterminato</t>
  </si>
  <si>
    <t>1105</t>
  </si>
  <si>
    <t>Competenze a favore del personale a tempo determinato, al netto degli arretrati attribuiti</t>
  </si>
  <si>
    <t>1106</t>
  </si>
  <si>
    <t>Arretrati di anni precedenti al personale a tempo determinato</t>
  </si>
  <si>
    <t>1203</t>
  </si>
  <si>
    <t>Altre ritenute al personale per conto di terzi</t>
  </si>
  <si>
    <t>1204</t>
  </si>
  <si>
    <t>Ritenute previdenziali e assistenziali al personale a tempo indeterminato</t>
  </si>
  <si>
    <t>1205</t>
  </si>
  <si>
    <t>Ritenute erariali a carico del personale a tempo indeterminato</t>
  </si>
  <si>
    <t>1206</t>
  </si>
  <si>
    <t>Ritenute previdenziali e assistenziali al personale a tempo determinato</t>
  </si>
  <si>
    <t>1207</t>
  </si>
  <si>
    <t>Ritenute erariali a carico del personale a tempo determinato</t>
  </si>
  <si>
    <t>1304</t>
  </si>
  <si>
    <t>Contributi obbligatori per il personale a tempo indeterminato</t>
  </si>
  <si>
    <t>1306</t>
  </si>
  <si>
    <t>Contributi obbligatori per il personale a tempo determinato</t>
  </si>
  <si>
    <t>1307</t>
  </si>
  <si>
    <t>Contributi previdenza complementare per il personale a tempo determinato</t>
  </si>
  <si>
    <t>1403</t>
  </si>
  <si>
    <t>Indennizzi</t>
  </si>
  <si>
    <t>ACQUISTO DI BENI</t>
  </si>
  <si>
    <t>2101</t>
  </si>
  <si>
    <t>Prodotti farmaceutici</t>
  </si>
  <si>
    <t>2102</t>
  </si>
  <si>
    <t>Emoderivati</t>
  </si>
  <si>
    <t>2103</t>
  </si>
  <si>
    <t>Prodotti dietetici</t>
  </si>
  <si>
    <t>2104</t>
  </si>
  <si>
    <t>Materiali per la profilassi (vaccini)</t>
  </si>
  <si>
    <t>2112</t>
  </si>
  <si>
    <t>Dispositivi medici</t>
  </si>
  <si>
    <t>2113</t>
  </si>
  <si>
    <t>Prodotti chimici</t>
  </si>
  <si>
    <t>2202</t>
  </si>
  <si>
    <t>Materiali di guardaroba, di pulizia e di convivenza in genere</t>
  </si>
  <si>
    <t>2203</t>
  </si>
  <si>
    <t>Combustibili, carburanti e lubrificanti</t>
  </si>
  <si>
    <t>2204</t>
  </si>
  <si>
    <t>Supporti informatici e cancelleria</t>
  </si>
  <si>
    <t>2205</t>
  </si>
  <si>
    <t>Pubblicazioni, giornali e riviste</t>
  </si>
  <si>
    <t>2206</t>
  </si>
  <si>
    <t>Acquisto di materiali per la manutenzione</t>
  </si>
  <si>
    <t>2298</t>
  </si>
  <si>
    <t>Altri beni non sanitari</t>
  </si>
  <si>
    <t>ACQUISTI DI SERVIZI</t>
  </si>
  <si>
    <t>3130</t>
  </si>
  <si>
    <t>Acquisti di prestazioni trasporto in emergenza e urgenza da privati</t>
  </si>
  <si>
    <t>3134</t>
  </si>
  <si>
    <t>Consulenze, collaborazioni, interinale e altre prestazioni di lavoro sanitarie e sociosanitarie da strutture sanitarie pubbliche della Regione/Provincia autonoma di appartenenza</t>
  </si>
  <si>
    <t>3136</t>
  </si>
  <si>
    <t>Consulenze, collaborazioni, interinale e altre prestazioni di lavoro sanitarie e sociosanitarie da privati</t>
  </si>
  <si>
    <t>3137</t>
  </si>
  <si>
    <t>Altri acquisti di servizi e prestazioni sanitarie da strutture sanitarie pubbliche della Regione/Provincia autonoma di appartentenza</t>
  </si>
  <si>
    <t>3198</t>
  </si>
  <si>
    <t>Altri acquisti di servizi e prestazioni sanitarie da altri soggetti</t>
  </si>
  <si>
    <t>3202</t>
  </si>
  <si>
    <t>Consulenze, collaborazioni, interinale e altre prestazioni di lavoro non sanitarie da altre Amministrazioni pubbliche</t>
  </si>
  <si>
    <t>3203</t>
  </si>
  <si>
    <t>Consulenze, collaborazioni, interinale e altre prestazioni di lavoro non sanitarie da privati</t>
  </si>
  <si>
    <t>3204</t>
  </si>
  <si>
    <t>Servizi ausiliari e spese di pulizia</t>
  </si>
  <si>
    <t>3205</t>
  </si>
  <si>
    <t>Buoni pasto e mensa per il personale dipendente</t>
  </si>
  <si>
    <t>3206</t>
  </si>
  <si>
    <t>Mensa per degenti</t>
  </si>
  <si>
    <t>3208</t>
  </si>
  <si>
    <t>Utenze e canoni per telefonia e reti di trasmissione</t>
  </si>
  <si>
    <t>3209</t>
  </si>
  <si>
    <t>Utenze e canoni per energia elettrica</t>
  </si>
  <si>
    <t>3210</t>
  </si>
  <si>
    <t>Utenze e canoni per altri servizi</t>
  </si>
  <si>
    <t>3211</t>
  </si>
  <si>
    <t>Assicurazioni</t>
  </si>
  <si>
    <t>3212</t>
  </si>
  <si>
    <t>Assistenza informatica e manutenzione software</t>
  </si>
  <si>
    <t>3213</t>
  </si>
  <si>
    <t>Corsi di formazione esternalizzata</t>
  </si>
  <si>
    <t>3214</t>
  </si>
  <si>
    <t>Manutenzione ordinaria e riparazioni di immobili e loro pertinenze</t>
  </si>
  <si>
    <t>3216</t>
  </si>
  <si>
    <t>Manutenzione ordinaria e riparazioni di attrezzature tecnico-scientifico sanitarie</t>
  </si>
  <si>
    <t>3217</t>
  </si>
  <si>
    <t>Manutenzione ordinaria e riparazioni di automezzi</t>
  </si>
  <si>
    <t>3218</t>
  </si>
  <si>
    <t>Altre spese di manutenzione ordinaria e riparazioni</t>
  </si>
  <si>
    <t>3219</t>
  </si>
  <si>
    <t>Spese legali</t>
  </si>
  <si>
    <t>3220</t>
  </si>
  <si>
    <t>Smaltimento rifiuti</t>
  </si>
  <si>
    <t>3222</t>
  </si>
  <si>
    <t>Manutenzione e riparazione ai mobili e arredi</t>
  </si>
  <si>
    <t>3299</t>
  </si>
  <si>
    <t>Altre spese per servizi non sanitari</t>
  </si>
  <si>
    <t>CONTRIBUTI E TRASFERIMENTI</t>
  </si>
  <si>
    <t>Contributi e trasferimenti a Universita'</t>
  </si>
  <si>
    <t>ALTRE SPESE CORRENTI</t>
  </si>
  <si>
    <t>5201</t>
  </si>
  <si>
    <t>Noleggi</t>
  </si>
  <si>
    <t>5306</t>
  </si>
  <si>
    <t>Interessi passivi v/fornitori</t>
  </si>
  <si>
    <t>5308</t>
  </si>
  <si>
    <t>Altri oneri finanziari</t>
  </si>
  <si>
    <t>5401</t>
  </si>
  <si>
    <t>IRAP</t>
  </si>
  <si>
    <t>5402</t>
  </si>
  <si>
    <t>IRES</t>
  </si>
  <si>
    <t>5404</t>
  </si>
  <si>
    <t>IVA</t>
  </si>
  <si>
    <t>5499</t>
  </si>
  <si>
    <t>Altri tributi</t>
  </si>
  <si>
    <t>5502</t>
  </si>
  <si>
    <t>Acquisti di beni e servizi con i fondi economali</t>
  </si>
  <si>
    <t>5503</t>
  </si>
  <si>
    <t>Indennita', rimborso spese ed oneri sociali per gli organi direttivi e Collegio sindacale</t>
  </si>
  <si>
    <t>5504</t>
  </si>
  <si>
    <t>Commissioni e Comitati</t>
  </si>
  <si>
    <t>Borse di studio</t>
  </si>
  <si>
    <t>5506</t>
  </si>
  <si>
    <t>Ritenute erariali su indennita' a organi istituzionali e altri compensi</t>
  </si>
  <si>
    <t>5597</t>
  </si>
  <si>
    <t>Risarcimenti danni autoassicurati</t>
  </si>
  <si>
    <t>5598</t>
  </si>
  <si>
    <t>Altri oneri della gestione corrente</t>
  </si>
  <si>
    <t>5599</t>
  </si>
  <si>
    <t>Altre spese correnti derivanti da sopravvenienze</t>
  </si>
  <si>
    <t>INVESTIMENTI FISSI</t>
  </si>
  <si>
    <t>6102</t>
  </si>
  <si>
    <t>Fabbricati</t>
  </si>
  <si>
    <t>6103</t>
  </si>
  <si>
    <t>Impianti e macchinari</t>
  </si>
  <si>
    <t>6105</t>
  </si>
  <si>
    <t>Mobili e arredi</t>
  </si>
  <si>
    <t>6199</t>
  </si>
  <si>
    <t>Altri beni materiali</t>
  </si>
  <si>
    <t>6200</t>
  </si>
  <si>
    <t>Immobilizzazioni immateriali</t>
  </si>
  <si>
    <t>OPERAZIONI FINANZIARIE</t>
  </si>
  <si>
    <t>7500</t>
  </si>
  <si>
    <t>Altre operazioni finanziarie</t>
  </si>
  <si>
    <t>PAGAMENTI DA REGOLARIZZARE</t>
  </si>
  <si>
    <t>9999</t>
  </si>
  <si>
    <t>ALTRI PAGAMENTI DA REGOLARIZZARE (pagamenti codificati dal cassiere)</t>
  </si>
  <si>
    <t>TOTALE PAGAMENTI</t>
  </si>
  <si>
    <t>PAGAMENTI PER CODICI GESTIONALI SIOPE</t>
  </si>
  <si>
    <t>Rimoborsi spese per personale comandato</t>
  </si>
  <si>
    <t>differenza in valore assoluto e in percenduale</t>
  </si>
  <si>
    <t>incassi per codice SIOPE da contabilità</t>
  </si>
  <si>
    <t>Altri oneri per il personale</t>
  </si>
  <si>
    <t>Acquisti di prestazioni di distribuzione farmaci file F da privati</t>
  </si>
  <si>
    <t>Contributi e trasferimenti a Regione/Provincia autonoma</t>
  </si>
  <si>
    <t>Altri concorsi, recuperi e rimborsi a soggetti privati</t>
  </si>
  <si>
    <t>Altre forme di godimento di beni di terzi</t>
  </si>
  <si>
    <t>Depositi cauzionali</t>
  </si>
  <si>
    <t>SPESE PER RMBORSO PRESTITI</t>
  </si>
  <si>
    <t>Rimborso anticipazioni di cassa</t>
  </si>
</sst>
</file>

<file path=xl/styles.xml><?xml version="1.0" encoding="utf-8"?>
<styleSheet xmlns="http://schemas.openxmlformats.org/spreadsheetml/2006/main">
  <numFmts count="4">
    <numFmt numFmtId="164" formatCode="#,##0.00;#,##0.00"/>
    <numFmt numFmtId="165" formatCode="###0.00;###0.00"/>
    <numFmt numFmtId="166" formatCode="###0;###0"/>
    <numFmt numFmtId="167" formatCode="0.00000%"/>
  </numFmts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1">
    <xf numFmtId="0" fontId="0" fillId="0" borderId="0"/>
  </cellStyleXfs>
  <cellXfs count="66">
    <xf numFmtId="0" fontId="0" fillId="0" borderId="0" xfId="0"/>
    <xf numFmtId="164" fontId="1" fillId="0" borderId="7" xfId="0" applyNumberFormat="1" applyFont="1" applyBorder="1" applyAlignment="1">
      <alignment vertical="center"/>
    </xf>
    <xf numFmtId="4" fontId="1" fillId="0" borderId="7" xfId="0" applyNumberFormat="1" applyFont="1" applyBorder="1" applyAlignment="1">
      <alignment vertical="center"/>
    </xf>
    <xf numFmtId="0" fontId="1" fillId="2" borderId="7" xfId="0" applyFont="1" applyFill="1" applyBorder="1" applyAlignment="1">
      <alignment horizontal="center" vertical="center" wrapText="1"/>
    </xf>
    <xf numFmtId="164" fontId="1" fillId="0" borderId="6" xfId="0" applyNumberFormat="1" applyFont="1" applyBorder="1" applyAlignment="1">
      <alignment vertical="center"/>
    </xf>
    <xf numFmtId="0" fontId="2" fillId="0" borderId="5" xfId="0" applyFont="1" applyBorder="1"/>
    <xf numFmtId="0" fontId="2" fillId="0" borderId="0" xfId="0" applyFont="1"/>
    <xf numFmtId="0" fontId="2" fillId="0" borderId="7" xfId="0" applyFont="1" applyBorder="1"/>
    <xf numFmtId="0" fontId="2" fillId="0" borderId="6" xfId="0" applyFont="1" applyBorder="1"/>
    <xf numFmtId="0" fontId="2" fillId="0" borderId="1" xfId="0" applyFont="1" applyBorder="1" applyAlignment="1">
      <alignment vertical="center" wrapText="1"/>
    </xf>
    <xf numFmtId="4" fontId="2" fillId="0" borderId="11" xfId="0" applyNumberFormat="1" applyFont="1" applyBorder="1" applyAlignment="1">
      <alignment vertical="center"/>
    </xf>
    <xf numFmtId="4" fontId="2" fillId="0" borderId="0" xfId="0" applyNumberFormat="1" applyFont="1"/>
    <xf numFmtId="0" fontId="1" fillId="0" borderId="2" xfId="0" applyFont="1" applyFill="1" applyBorder="1" applyAlignment="1">
      <alignment vertical="top" wrapText="1"/>
    </xf>
    <xf numFmtId="164" fontId="3" fillId="0" borderId="2" xfId="0" applyNumberFormat="1" applyFont="1" applyFill="1" applyBorder="1" applyAlignment="1">
      <alignment vertical="top" wrapText="1"/>
    </xf>
    <xf numFmtId="4" fontId="2" fillId="0" borderId="2" xfId="0" applyNumberFormat="1" applyFont="1" applyBorder="1"/>
    <xf numFmtId="0" fontId="2" fillId="0" borderId="2" xfId="0" applyFont="1" applyBorder="1"/>
    <xf numFmtId="165" fontId="3" fillId="0" borderId="2" xfId="0" applyNumberFormat="1" applyFont="1" applyFill="1" applyBorder="1" applyAlignment="1">
      <alignment vertical="top" wrapText="1"/>
    </xf>
    <xf numFmtId="0" fontId="2" fillId="0" borderId="0" xfId="0" applyFont="1" applyBorder="1"/>
    <xf numFmtId="0" fontId="1" fillId="0" borderId="6" xfId="0" applyFont="1" applyFill="1" applyBorder="1" applyAlignment="1">
      <alignment horizontal="left" vertical="top" wrapText="1"/>
    </xf>
    <xf numFmtId="164" fontId="3" fillId="0" borderId="7" xfId="0" applyNumberFormat="1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left" vertical="top" wrapText="1"/>
    </xf>
    <xf numFmtId="164" fontId="3" fillId="0" borderId="6" xfId="0" applyNumberFormat="1" applyFont="1" applyFill="1" applyBorder="1" applyAlignment="1">
      <alignment horizontal="left" vertical="top" wrapText="1"/>
    </xf>
    <xf numFmtId="164" fontId="1" fillId="0" borderId="7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left" vertical="top" wrapText="1"/>
    </xf>
    <xf numFmtId="164" fontId="3" fillId="0" borderId="7" xfId="0" applyNumberFormat="1" applyFont="1" applyFill="1" applyBorder="1" applyAlignment="1">
      <alignment horizontal="righ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164" fontId="3" fillId="0" borderId="6" xfId="0" applyNumberFormat="1" applyFont="1" applyFill="1" applyBorder="1" applyAlignment="1">
      <alignment horizontal="right" vertical="top" wrapText="1"/>
    </xf>
    <xf numFmtId="164" fontId="1" fillId="0" borderId="7" xfId="0" applyNumberFormat="1" applyFont="1" applyFill="1" applyBorder="1" applyAlignment="1">
      <alignment horizontal="center" vertical="center" wrapText="1"/>
    </xf>
    <xf numFmtId="166" fontId="4" fillId="0" borderId="6" xfId="0" applyNumberFormat="1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166" fontId="4" fillId="0" borderId="2" xfId="0" applyNumberFormat="1" applyFont="1" applyFill="1" applyBorder="1" applyAlignment="1">
      <alignment horizontal="right" vertical="top" wrapText="1"/>
    </xf>
    <xf numFmtId="166" fontId="4" fillId="0" borderId="6" xfId="0" applyNumberFormat="1" applyFont="1" applyFill="1" applyBorder="1" applyAlignment="1">
      <alignment vertical="top" wrapText="1"/>
    </xf>
    <xf numFmtId="166" fontId="4" fillId="0" borderId="7" xfId="0" applyNumberFormat="1" applyFont="1" applyFill="1" applyBorder="1" applyAlignment="1">
      <alignment vertical="top" wrapText="1"/>
    </xf>
    <xf numFmtId="166" fontId="4" fillId="0" borderId="0" xfId="0" applyNumberFormat="1" applyFont="1" applyFill="1" applyBorder="1" applyAlignment="1">
      <alignment vertical="top" wrapText="1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6" xfId="0" applyFont="1" applyBorder="1"/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164" fontId="3" fillId="0" borderId="7" xfId="0" applyNumberFormat="1" applyFont="1" applyFill="1" applyBorder="1" applyAlignment="1">
      <alignment vertical="top" wrapText="1"/>
    </xf>
    <xf numFmtId="4" fontId="2" fillId="0" borderId="6" xfId="0" applyNumberFormat="1" applyFont="1" applyBorder="1"/>
    <xf numFmtId="4" fontId="0" fillId="0" borderId="2" xfId="0" applyNumberFormat="1" applyBorder="1"/>
    <xf numFmtId="0" fontId="2" fillId="0" borderId="12" xfId="0" applyFont="1" applyBorder="1" applyAlignment="1">
      <alignment vertical="center" wrapText="1"/>
    </xf>
    <xf numFmtId="0" fontId="0" fillId="0" borderId="2" xfId="0" applyBorder="1"/>
    <xf numFmtId="0" fontId="0" fillId="0" borderId="13" xfId="0" applyBorder="1"/>
    <xf numFmtId="4" fontId="3" fillId="0" borderId="2" xfId="0" applyNumberFormat="1" applyFont="1" applyFill="1" applyBorder="1" applyAlignment="1">
      <alignment vertical="top" wrapText="1"/>
    </xf>
    <xf numFmtId="4" fontId="0" fillId="0" borderId="7" xfId="0" applyNumberFormat="1" applyBorder="1"/>
    <xf numFmtId="166" fontId="4" fillId="0" borderId="6" xfId="0" applyNumberFormat="1" applyFont="1" applyFill="1" applyBorder="1" applyAlignment="1">
      <alignment horizontal="right" vertical="top" wrapText="1"/>
    </xf>
    <xf numFmtId="4" fontId="2" fillId="0" borderId="2" xfId="0" applyNumberFormat="1" applyFont="1" applyBorder="1" applyAlignment="1">
      <alignment vertical="center"/>
    </xf>
    <xf numFmtId="4" fontId="1" fillId="0" borderId="6" xfId="0" applyNumberFormat="1" applyFont="1" applyBorder="1" applyAlignment="1">
      <alignment vertical="center"/>
    </xf>
    <xf numFmtId="167" fontId="0" fillId="0" borderId="2" xfId="0" applyNumberFormat="1" applyBorder="1" applyAlignment="1">
      <alignment vertical="center"/>
    </xf>
    <xf numFmtId="0" fontId="2" fillId="0" borderId="3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6" xfId="0" applyFont="1" applyBorder="1"/>
    <xf numFmtId="0" fontId="2" fillId="0" borderId="0" xfId="0" applyFont="1" applyBorder="1"/>
    <xf numFmtId="0" fontId="2" fillId="0" borderId="1" xfId="0" applyFont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3" xfId="0" applyFont="1" applyBorder="1"/>
    <xf numFmtId="0" fontId="2" fillId="0" borderId="4" xfId="0" applyFont="1" applyBorder="1"/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08"/>
  <sheetViews>
    <sheetView showGridLines="0" tabSelected="1" topLeftCell="C1" workbookViewId="0">
      <selection activeCell="L48" sqref="L48"/>
    </sheetView>
  </sheetViews>
  <sheetFormatPr defaultColWidth="9.140625" defaultRowHeight="12.75"/>
  <cols>
    <col min="1" max="1" width="4.7109375" style="6" customWidth="1"/>
    <col min="2" max="2" width="5" style="6" bestFit="1" customWidth="1"/>
    <col min="3" max="3" width="132.42578125" style="6" customWidth="1"/>
    <col min="4" max="4" width="15.7109375" style="6" bestFit="1" customWidth="1"/>
    <col min="5" max="5" width="2" style="6" customWidth="1"/>
    <col min="6" max="6" width="9.140625" style="6"/>
    <col min="7" max="7" width="14" style="6" customWidth="1"/>
    <col min="8" max="8" width="1.85546875" style="6" customWidth="1"/>
    <col min="9" max="9" width="12.7109375" style="6" bestFit="1" customWidth="1"/>
    <col min="10" max="10" width="11.85546875" style="6" bestFit="1" customWidth="1"/>
    <col min="11" max="11" width="9.140625" style="6"/>
    <col min="12" max="12" width="12.7109375" style="6" bestFit="1" customWidth="1"/>
    <col min="13" max="13" width="9.7109375" style="6" bestFit="1" customWidth="1"/>
    <col min="14" max="16384" width="9.140625" style="6"/>
  </cols>
  <sheetData>
    <row r="1" spans="1:13">
      <c r="A1" s="61" t="s">
        <v>155</v>
      </c>
      <c r="B1" s="62"/>
      <c r="C1" s="62"/>
      <c r="D1" s="5"/>
      <c r="F1" s="52" t="s">
        <v>158</v>
      </c>
      <c r="G1" s="53"/>
      <c r="I1" s="52" t="s">
        <v>157</v>
      </c>
      <c r="J1" s="53"/>
    </row>
    <row r="2" spans="1:13">
      <c r="A2" s="56" t="s">
        <v>0</v>
      </c>
      <c r="B2" s="57"/>
      <c r="C2" s="57"/>
      <c r="D2" s="7"/>
      <c r="F2" s="54"/>
      <c r="G2" s="55"/>
      <c r="I2" s="54"/>
      <c r="J2" s="55"/>
    </row>
    <row r="3" spans="1:13" ht="25.5">
      <c r="A3" s="59" t="s">
        <v>2</v>
      </c>
      <c r="B3" s="57"/>
      <c r="C3" s="57"/>
      <c r="D3" s="3" t="s">
        <v>3</v>
      </c>
      <c r="F3" s="54"/>
      <c r="G3" s="55"/>
      <c r="I3" s="54"/>
      <c r="J3" s="55"/>
    </row>
    <row r="4" spans="1:13" ht="25.5" customHeight="1">
      <c r="A4" s="60" t="s">
        <v>4</v>
      </c>
      <c r="B4" s="57"/>
      <c r="C4" s="57"/>
      <c r="D4" s="2">
        <f>SUM(D5:D19)</f>
        <v>90318584.780000001</v>
      </c>
      <c r="F4" s="8"/>
      <c r="G4" s="1">
        <f>SUM(G5:G19)</f>
        <v>90239847.930000007</v>
      </c>
      <c r="I4" s="4">
        <f>D4-G4</f>
        <v>78736.84999999404</v>
      </c>
      <c r="J4" s="7"/>
      <c r="L4" s="11"/>
    </row>
    <row r="5" spans="1:13">
      <c r="A5" s="8" t="s">
        <v>1</v>
      </c>
      <c r="B5" s="9" t="s">
        <v>5</v>
      </c>
      <c r="C5" s="58" t="s">
        <v>6</v>
      </c>
      <c r="D5" s="10">
        <v>37696168.670000002</v>
      </c>
      <c r="E5" s="11"/>
      <c r="F5" s="12">
        <v>1103</v>
      </c>
      <c r="G5" s="13">
        <v>37650650.689999998</v>
      </c>
      <c r="I5" s="14">
        <f>D5-G5</f>
        <v>45517.980000004172</v>
      </c>
      <c r="J5" s="51">
        <f>I5/D5</f>
        <v>1.2074961887633174E-3</v>
      </c>
      <c r="M5" s="11"/>
    </row>
    <row r="6" spans="1:13">
      <c r="A6" s="8" t="s">
        <v>1</v>
      </c>
      <c r="B6" s="9" t="s">
        <v>7</v>
      </c>
      <c r="C6" s="58" t="s">
        <v>8</v>
      </c>
      <c r="D6" s="10">
        <v>327604.5</v>
      </c>
      <c r="E6" s="11"/>
      <c r="F6" s="12">
        <v>1104</v>
      </c>
      <c r="G6" s="13">
        <v>338785.8</v>
      </c>
      <c r="I6" s="14">
        <f t="shared" ref="I6:I17" si="0">D6-G6</f>
        <v>-11181.299999999988</v>
      </c>
      <c r="J6" s="51">
        <f>I6/D6</f>
        <v>-3.4130483555628782E-2</v>
      </c>
      <c r="M6" s="11"/>
    </row>
    <row r="7" spans="1:13">
      <c r="A7" s="8" t="s">
        <v>1</v>
      </c>
      <c r="B7" s="9" t="s">
        <v>9</v>
      </c>
      <c r="C7" s="58" t="s">
        <v>10</v>
      </c>
      <c r="D7" s="10">
        <v>4462324.93</v>
      </c>
      <c r="E7" s="11"/>
      <c r="F7" s="12">
        <v>1105</v>
      </c>
      <c r="G7" s="13">
        <v>4420125.8099999996</v>
      </c>
      <c r="I7" s="14">
        <f t="shared" si="0"/>
        <v>42199.120000000112</v>
      </c>
      <c r="J7" s="51">
        <f t="shared" ref="J7:J15" si="1">I7/D7</f>
        <v>9.4567564357085302E-3</v>
      </c>
      <c r="M7" s="11"/>
    </row>
    <row r="8" spans="1:13">
      <c r="A8" s="8" t="s">
        <v>1</v>
      </c>
      <c r="B8" s="9" t="s">
        <v>11</v>
      </c>
      <c r="C8" s="58" t="s">
        <v>12</v>
      </c>
      <c r="D8" s="10">
        <v>155714.15</v>
      </c>
      <c r="E8" s="11"/>
      <c r="F8" s="12">
        <v>1106</v>
      </c>
      <c r="G8" s="13">
        <v>155714.15</v>
      </c>
      <c r="I8" s="14">
        <f t="shared" si="0"/>
        <v>0</v>
      </c>
      <c r="J8" s="51"/>
      <c r="M8" s="11"/>
    </row>
    <row r="9" spans="1:13">
      <c r="A9" s="8" t="s">
        <v>1</v>
      </c>
      <c r="B9" s="9" t="s">
        <v>13</v>
      </c>
      <c r="C9" s="58" t="s">
        <v>14</v>
      </c>
      <c r="D9" s="10">
        <v>1923345.31</v>
      </c>
      <c r="E9" s="11"/>
      <c r="F9" s="12">
        <v>1203</v>
      </c>
      <c r="G9" s="10">
        <v>1923345.31</v>
      </c>
      <c r="I9" s="14">
        <f t="shared" si="0"/>
        <v>0</v>
      </c>
      <c r="J9" s="51"/>
      <c r="M9" s="11"/>
    </row>
    <row r="10" spans="1:13">
      <c r="A10" s="8" t="s">
        <v>1</v>
      </c>
      <c r="B10" s="9" t="s">
        <v>15</v>
      </c>
      <c r="C10" s="58" t="s">
        <v>16</v>
      </c>
      <c r="D10" s="10">
        <v>6587272.8499999996</v>
      </c>
      <c r="E10" s="11"/>
      <c r="F10" s="12">
        <v>1204</v>
      </c>
      <c r="G10" s="10">
        <v>6587272.8499999996</v>
      </c>
      <c r="I10" s="14">
        <f t="shared" si="0"/>
        <v>0</v>
      </c>
      <c r="J10" s="51"/>
      <c r="M10" s="11"/>
    </row>
    <row r="11" spans="1:13">
      <c r="A11" s="8" t="s">
        <v>1</v>
      </c>
      <c r="B11" s="9" t="s">
        <v>17</v>
      </c>
      <c r="C11" s="58" t="s">
        <v>18</v>
      </c>
      <c r="D11" s="10">
        <v>16034457</v>
      </c>
      <c r="E11" s="11"/>
      <c r="F11" s="12">
        <v>1205</v>
      </c>
      <c r="G11" s="10">
        <v>16034457</v>
      </c>
      <c r="I11" s="14">
        <f t="shared" si="0"/>
        <v>0</v>
      </c>
      <c r="J11" s="51"/>
      <c r="M11" s="11"/>
    </row>
    <row r="12" spans="1:13">
      <c r="A12" s="8" t="s">
        <v>1</v>
      </c>
      <c r="B12" s="9" t="s">
        <v>19</v>
      </c>
      <c r="C12" s="58" t="s">
        <v>20</v>
      </c>
      <c r="D12" s="10">
        <v>645245.06000000006</v>
      </c>
      <c r="E12" s="11"/>
      <c r="F12" s="12">
        <v>1206</v>
      </c>
      <c r="G12" s="10">
        <v>645245.06000000006</v>
      </c>
      <c r="I12" s="14">
        <f t="shared" si="0"/>
        <v>0</v>
      </c>
      <c r="J12" s="51"/>
      <c r="M12" s="11"/>
    </row>
    <row r="13" spans="1:13">
      <c r="A13" s="8" t="s">
        <v>1</v>
      </c>
      <c r="B13" s="9" t="s">
        <v>21</v>
      </c>
      <c r="C13" s="58" t="s">
        <v>22</v>
      </c>
      <c r="D13" s="10">
        <v>1700009.28</v>
      </c>
      <c r="E13" s="11"/>
      <c r="F13" s="12">
        <v>1207</v>
      </c>
      <c r="G13" s="10">
        <v>1700009.28</v>
      </c>
      <c r="I13" s="14">
        <f t="shared" si="0"/>
        <v>0</v>
      </c>
      <c r="J13" s="51"/>
      <c r="M13" s="11"/>
    </row>
    <row r="14" spans="1:13">
      <c r="A14" s="8" t="s">
        <v>1</v>
      </c>
      <c r="B14" s="9" t="s">
        <v>23</v>
      </c>
      <c r="C14" s="58" t="s">
        <v>24</v>
      </c>
      <c r="D14" s="10">
        <v>16174403.529999999</v>
      </c>
      <c r="E14" s="11"/>
      <c r="F14" s="12">
        <v>1304</v>
      </c>
      <c r="G14" s="13">
        <v>16170552.119999999</v>
      </c>
      <c r="I14" s="14">
        <f t="shared" si="0"/>
        <v>3851.410000000149</v>
      </c>
      <c r="J14" s="51">
        <f t="shared" si="1"/>
        <v>2.3811759072639812E-4</v>
      </c>
      <c r="M14" s="11"/>
    </row>
    <row r="15" spans="1:13">
      <c r="A15" s="8" t="s">
        <v>1</v>
      </c>
      <c r="B15" s="9" t="s">
        <v>25</v>
      </c>
      <c r="C15" s="58" t="s">
        <v>26</v>
      </c>
      <c r="D15" s="10">
        <v>1976848.65</v>
      </c>
      <c r="E15" s="11"/>
      <c r="F15" s="12">
        <v>1306</v>
      </c>
      <c r="G15" s="13">
        <v>1978499.01</v>
      </c>
      <c r="I15" s="14">
        <f t="shared" si="0"/>
        <v>-1650.3600000001024</v>
      </c>
      <c r="J15" s="51">
        <f t="shared" si="1"/>
        <v>-8.3484388144742518E-4</v>
      </c>
      <c r="M15" s="11"/>
    </row>
    <row r="16" spans="1:13">
      <c r="A16" s="8" t="s">
        <v>1</v>
      </c>
      <c r="B16" s="9" t="s">
        <v>27</v>
      </c>
      <c r="C16" s="58" t="s">
        <v>28</v>
      </c>
      <c r="D16" s="10">
        <v>852.38</v>
      </c>
      <c r="E16" s="11"/>
      <c r="F16" s="12">
        <v>1307</v>
      </c>
      <c r="G16" s="16">
        <v>852.38</v>
      </c>
      <c r="I16" s="14">
        <f t="shared" si="0"/>
        <v>0</v>
      </c>
      <c r="J16" s="51"/>
      <c r="M16" s="11"/>
    </row>
    <row r="17" spans="1:13">
      <c r="A17" s="8"/>
      <c r="B17" s="9" t="s">
        <v>29</v>
      </c>
      <c r="C17" s="9" t="s">
        <v>30</v>
      </c>
      <c r="D17" s="10">
        <v>2618690.87</v>
      </c>
      <c r="E17" s="11"/>
      <c r="F17" s="12">
        <v>1403</v>
      </c>
      <c r="G17" s="10">
        <v>2618690.87</v>
      </c>
      <c r="I17" s="14">
        <f t="shared" si="0"/>
        <v>0</v>
      </c>
      <c r="J17" s="51"/>
      <c r="M17" s="11"/>
    </row>
    <row r="18" spans="1:13">
      <c r="A18" s="8" t="s">
        <v>1</v>
      </c>
      <c r="B18" s="9">
        <v>1503</v>
      </c>
      <c r="C18" s="58" t="s">
        <v>156</v>
      </c>
      <c r="D18" s="10">
        <v>3147.6</v>
      </c>
      <c r="E18" s="11"/>
      <c r="F18" s="12">
        <v>1503</v>
      </c>
      <c r="G18" s="13">
        <v>3147.6</v>
      </c>
      <c r="I18" s="14">
        <f>D18-G18</f>
        <v>0</v>
      </c>
      <c r="J18" s="51"/>
      <c r="M18" s="11"/>
    </row>
    <row r="19" spans="1:13">
      <c r="A19" s="37" t="s">
        <v>1</v>
      </c>
      <c r="B19" s="38">
        <v>1599</v>
      </c>
      <c r="C19" s="38" t="s">
        <v>159</v>
      </c>
      <c r="D19" s="10">
        <v>12500</v>
      </c>
      <c r="E19" s="11"/>
      <c r="F19" s="12">
        <v>1599</v>
      </c>
      <c r="G19" s="13">
        <v>12500</v>
      </c>
      <c r="I19" s="14">
        <f>D19-G19</f>
        <v>0</v>
      </c>
      <c r="J19" s="51"/>
      <c r="M19" s="11"/>
    </row>
    <row r="20" spans="1:13">
      <c r="A20" s="8" t="s">
        <v>1</v>
      </c>
      <c r="B20" s="17"/>
      <c r="C20" s="17"/>
      <c r="D20" s="7"/>
      <c r="E20" s="11"/>
      <c r="F20" s="18"/>
      <c r="G20" s="19"/>
      <c r="H20" s="20"/>
      <c r="I20" s="21"/>
      <c r="J20" s="7"/>
      <c r="M20" s="11"/>
    </row>
    <row r="21" spans="1:13" ht="25.5" customHeight="1">
      <c r="A21" s="60" t="s">
        <v>31</v>
      </c>
      <c r="B21" s="57"/>
      <c r="C21" s="57"/>
      <c r="D21" s="2">
        <f>SUM(D22:E33)</f>
        <v>61405529.070000008</v>
      </c>
      <c r="E21" s="11"/>
      <c r="F21" s="18"/>
      <c r="G21" s="22">
        <f>SUM(G22:G33)</f>
        <v>61482776.410000011</v>
      </c>
      <c r="H21" s="23"/>
      <c r="I21" s="4">
        <f>D21-G21</f>
        <v>-77247.340000003576</v>
      </c>
      <c r="J21" s="19"/>
      <c r="K21" s="20"/>
      <c r="M21" s="11"/>
    </row>
    <row r="22" spans="1:13">
      <c r="A22" s="8" t="s">
        <v>1</v>
      </c>
      <c r="B22" s="9" t="s">
        <v>32</v>
      </c>
      <c r="C22" s="63" t="s">
        <v>33</v>
      </c>
      <c r="D22" s="42">
        <v>28991046.280000001</v>
      </c>
      <c r="E22" s="11"/>
      <c r="F22" s="12">
        <v>2101</v>
      </c>
      <c r="G22" s="13">
        <v>29006358.280000001</v>
      </c>
      <c r="I22" s="14">
        <f t="shared" ref="I22:I33" si="2">D22-G22</f>
        <v>-15312</v>
      </c>
      <c r="J22" s="51">
        <f>I22/D22</f>
        <v>-5.281630698014256E-4</v>
      </c>
      <c r="M22" s="11"/>
    </row>
    <row r="23" spans="1:13">
      <c r="A23" s="8" t="s">
        <v>1</v>
      </c>
      <c r="B23" s="9" t="s">
        <v>34</v>
      </c>
      <c r="C23" s="63" t="s">
        <v>35</v>
      </c>
      <c r="D23" s="42">
        <v>1804862.15</v>
      </c>
      <c r="E23" s="11"/>
      <c r="F23" s="12">
        <v>2102</v>
      </c>
      <c r="G23" s="13">
        <v>1810285.05</v>
      </c>
      <c r="I23" s="14">
        <f t="shared" si="2"/>
        <v>-5422.9000000001397</v>
      </c>
      <c r="J23" s="51">
        <f t="shared" ref="J23:J26" si="3">I23/D23</f>
        <v>-3.0046061966561492E-3</v>
      </c>
      <c r="M23" s="11"/>
    </row>
    <row r="24" spans="1:13">
      <c r="A24" s="8" t="s">
        <v>1</v>
      </c>
      <c r="B24" s="9" t="s">
        <v>36</v>
      </c>
      <c r="C24" s="63" t="s">
        <v>37</v>
      </c>
      <c r="D24" s="42">
        <v>96285.07</v>
      </c>
      <c r="E24" s="11"/>
      <c r="F24" s="12">
        <v>2103</v>
      </c>
      <c r="G24" s="13">
        <v>80349.070000000007</v>
      </c>
      <c r="I24" s="14">
        <f t="shared" si="2"/>
        <v>15936</v>
      </c>
      <c r="J24" s="51">
        <f t="shared" si="3"/>
        <v>0.16550852588049217</v>
      </c>
      <c r="M24" s="11"/>
    </row>
    <row r="25" spans="1:13">
      <c r="A25" s="8" t="s">
        <v>1</v>
      </c>
      <c r="B25" s="9" t="s">
        <v>38</v>
      </c>
      <c r="C25" s="63" t="s">
        <v>39</v>
      </c>
      <c r="D25" s="42">
        <v>8946.67</v>
      </c>
      <c r="E25" s="11"/>
      <c r="F25" s="12">
        <v>2104</v>
      </c>
      <c r="G25" s="13">
        <v>7746.67</v>
      </c>
      <c r="I25" s="14">
        <f t="shared" si="2"/>
        <v>1200</v>
      </c>
      <c r="J25" s="51">
        <f t="shared" si="3"/>
        <v>0.13412811694183421</v>
      </c>
      <c r="M25" s="11"/>
    </row>
    <row r="26" spans="1:13">
      <c r="A26" s="8" t="s">
        <v>1</v>
      </c>
      <c r="B26" s="9" t="s">
        <v>40</v>
      </c>
      <c r="C26" s="63" t="s">
        <v>41</v>
      </c>
      <c r="D26" s="42">
        <v>29993166.07</v>
      </c>
      <c r="E26" s="11"/>
      <c r="F26" s="12">
        <v>2112</v>
      </c>
      <c r="G26" s="13">
        <v>30053655.120000001</v>
      </c>
      <c r="I26" s="14">
        <f t="shared" si="2"/>
        <v>-60489.050000000745</v>
      </c>
      <c r="J26" s="51">
        <f t="shared" si="3"/>
        <v>-2.0167610801349704E-3</v>
      </c>
      <c r="M26" s="11"/>
    </row>
    <row r="27" spans="1:13">
      <c r="A27" s="8" t="s">
        <v>1</v>
      </c>
      <c r="B27" s="9" t="s">
        <v>42</v>
      </c>
      <c r="C27" s="63" t="s">
        <v>43</v>
      </c>
      <c r="D27" s="42">
        <v>225.31</v>
      </c>
      <c r="E27" s="11"/>
      <c r="F27" s="12">
        <v>2113</v>
      </c>
      <c r="G27" s="13">
        <v>225.31</v>
      </c>
      <c r="I27" s="14">
        <f t="shared" si="2"/>
        <v>0</v>
      </c>
      <c r="J27" s="15"/>
      <c r="M27" s="11"/>
    </row>
    <row r="28" spans="1:13">
      <c r="A28" s="8" t="s">
        <v>1</v>
      </c>
      <c r="B28" s="9" t="s">
        <v>44</v>
      </c>
      <c r="C28" s="63" t="s">
        <v>45</v>
      </c>
      <c r="D28" s="42">
        <v>10510.11</v>
      </c>
      <c r="E28" s="11"/>
      <c r="F28" s="12">
        <v>2202</v>
      </c>
      <c r="G28" s="13">
        <v>10510.11</v>
      </c>
      <c r="I28" s="14">
        <f t="shared" si="2"/>
        <v>0</v>
      </c>
      <c r="J28" s="15"/>
      <c r="M28" s="11"/>
    </row>
    <row r="29" spans="1:13">
      <c r="A29" s="8" t="s">
        <v>1</v>
      </c>
      <c r="B29" s="9" t="s">
        <v>46</v>
      </c>
      <c r="C29" s="63" t="s">
        <v>47</v>
      </c>
      <c r="D29" s="42">
        <v>29930.2</v>
      </c>
      <c r="E29" s="11"/>
      <c r="F29" s="12">
        <v>2203</v>
      </c>
      <c r="G29" s="13">
        <v>29930.2</v>
      </c>
      <c r="I29" s="14">
        <f t="shared" si="2"/>
        <v>0</v>
      </c>
      <c r="J29" s="15"/>
      <c r="M29" s="11"/>
    </row>
    <row r="30" spans="1:13">
      <c r="A30" s="8" t="s">
        <v>1</v>
      </c>
      <c r="B30" s="9" t="s">
        <v>48</v>
      </c>
      <c r="C30" s="63" t="s">
        <v>49</v>
      </c>
      <c r="D30" s="42">
        <v>298874.49</v>
      </c>
      <c r="E30" s="11"/>
      <c r="F30" s="12">
        <v>2204</v>
      </c>
      <c r="G30" s="13">
        <v>298135.39</v>
      </c>
      <c r="I30" s="14">
        <f t="shared" si="2"/>
        <v>739.09999999997672</v>
      </c>
      <c r="J30" s="51">
        <f t="shared" ref="J30:J33" si="4">I30/D30</f>
        <v>2.4729444122179069E-3</v>
      </c>
      <c r="M30" s="11"/>
    </row>
    <row r="31" spans="1:13">
      <c r="A31" s="8" t="s">
        <v>1</v>
      </c>
      <c r="B31" s="9" t="s">
        <v>50</v>
      </c>
      <c r="C31" s="63" t="s">
        <v>51</v>
      </c>
      <c r="D31" s="42">
        <v>33916</v>
      </c>
      <c r="E31" s="11"/>
      <c r="F31" s="12">
        <v>2205</v>
      </c>
      <c r="G31" s="13">
        <v>33916</v>
      </c>
      <c r="I31" s="14">
        <f t="shared" si="2"/>
        <v>0</v>
      </c>
      <c r="J31" s="51"/>
      <c r="M31" s="11"/>
    </row>
    <row r="32" spans="1:13">
      <c r="A32" s="8" t="s">
        <v>1</v>
      </c>
      <c r="B32" s="9" t="s">
        <v>52</v>
      </c>
      <c r="C32" s="63" t="s">
        <v>53</v>
      </c>
      <c r="D32" s="42">
        <v>101289.28</v>
      </c>
      <c r="E32" s="11"/>
      <c r="F32" s="12">
        <v>2206</v>
      </c>
      <c r="G32" s="13">
        <v>101289.28</v>
      </c>
      <c r="I32" s="14">
        <f t="shared" si="2"/>
        <v>0</v>
      </c>
      <c r="J32" s="51"/>
      <c r="M32" s="11"/>
    </row>
    <row r="33" spans="1:13">
      <c r="A33" s="8" t="s">
        <v>1</v>
      </c>
      <c r="B33" s="9" t="s">
        <v>54</v>
      </c>
      <c r="C33" s="63" t="s">
        <v>55</v>
      </c>
      <c r="D33" s="42">
        <v>36477.440000000002</v>
      </c>
      <c r="E33" s="11"/>
      <c r="F33" s="12">
        <v>2298</v>
      </c>
      <c r="G33" s="13">
        <v>50375.93</v>
      </c>
      <c r="I33" s="14">
        <f t="shared" si="2"/>
        <v>-13898.489999999998</v>
      </c>
      <c r="J33" s="51">
        <f t="shared" si="4"/>
        <v>-0.38101604717874932</v>
      </c>
      <c r="M33" s="11"/>
    </row>
    <row r="34" spans="1:13">
      <c r="A34" s="8" t="s">
        <v>1</v>
      </c>
      <c r="B34" s="17"/>
      <c r="C34" s="17"/>
      <c r="D34" s="7"/>
      <c r="E34" s="11"/>
      <c r="F34" s="18"/>
      <c r="G34" s="24"/>
      <c r="H34" s="25"/>
      <c r="I34" s="26"/>
      <c r="J34" s="7"/>
      <c r="K34" s="17"/>
      <c r="M34" s="11"/>
    </row>
    <row r="35" spans="1:13" ht="25.5" customHeight="1">
      <c r="A35" s="60" t="s">
        <v>56</v>
      </c>
      <c r="B35" s="57"/>
      <c r="C35" s="57"/>
      <c r="D35" s="2">
        <f>SUM(D36:D60)</f>
        <v>27494241.039999999</v>
      </c>
      <c r="E35" s="11"/>
      <c r="F35" s="18"/>
      <c r="G35" s="27">
        <f>SUM(G36:G60)</f>
        <v>27420735.329999998</v>
      </c>
      <c r="H35" s="23"/>
      <c r="I35" s="4">
        <f>D35-G35</f>
        <v>73505.710000000894</v>
      </c>
      <c r="J35" s="24"/>
      <c r="K35" s="25"/>
      <c r="M35" s="11"/>
    </row>
    <row r="36" spans="1:13">
      <c r="A36" s="8" t="s">
        <v>1</v>
      </c>
      <c r="B36" s="43">
        <v>3124</v>
      </c>
      <c r="C36" s="45" t="s">
        <v>160</v>
      </c>
      <c r="D36" s="42">
        <v>84.7</v>
      </c>
      <c r="E36" s="11"/>
      <c r="F36" s="12">
        <v>3124</v>
      </c>
      <c r="G36" s="42">
        <v>84.7</v>
      </c>
      <c r="I36" s="14">
        <f t="shared" ref="I36:I60" si="5">D36-G36</f>
        <v>0</v>
      </c>
      <c r="J36" s="51"/>
      <c r="M36" s="11"/>
    </row>
    <row r="37" spans="1:13">
      <c r="A37" s="8" t="s">
        <v>1</v>
      </c>
      <c r="B37" s="9" t="s">
        <v>57</v>
      </c>
      <c r="C37" s="64" t="s">
        <v>58</v>
      </c>
      <c r="D37" s="42">
        <v>3115</v>
      </c>
      <c r="E37" s="11"/>
      <c r="F37" s="12">
        <v>3130</v>
      </c>
      <c r="G37" s="42">
        <v>3115</v>
      </c>
      <c r="I37" s="14">
        <f t="shared" si="5"/>
        <v>0</v>
      </c>
      <c r="J37" s="51"/>
      <c r="M37" s="11"/>
    </row>
    <row r="38" spans="1:13">
      <c r="A38" s="8" t="s">
        <v>1</v>
      </c>
      <c r="B38" s="9" t="s">
        <v>59</v>
      </c>
      <c r="C38" s="63" t="s">
        <v>60</v>
      </c>
      <c r="D38" s="42">
        <v>18836.38</v>
      </c>
      <c r="E38" s="11"/>
      <c r="F38" s="12">
        <v>3134</v>
      </c>
      <c r="G38" s="42">
        <v>18836.38</v>
      </c>
      <c r="I38" s="14">
        <f t="shared" si="5"/>
        <v>0</v>
      </c>
      <c r="J38" s="51"/>
      <c r="M38" s="11"/>
    </row>
    <row r="39" spans="1:13">
      <c r="A39" s="8" t="s">
        <v>1</v>
      </c>
      <c r="B39" s="9" t="s">
        <v>61</v>
      </c>
      <c r="C39" s="63" t="s">
        <v>62</v>
      </c>
      <c r="D39" s="42">
        <v>7646.27</v>
      </c>
      <c r="E39" s="11"/>
      <c r="F39" s="12">
        <v>3136</v>
      </c>
      <c r="G39" s="42">
        <v>7646.27</v>
      </c>
      <c r="I39" s="14">
        <f t="shared" si="5"/>
        <v>0</v>
      </c>
      <c r="J39" s="51"/>
      <c r="M39" s="11"/>
    </row>
    <row r="40" spans="1:13">
      <c r="A40" s="8" t="s">
        <v>1</v>
      </c>
      <c r="B40" s="9" t="s">
        <v>63</v>
      </c>
      <c r="C40" s="63" t="s">
        <v>64</v>
      </c>
      <c r="D40" s="42">
        <v>400826.74</v>
      </c>
      <c r="E40" s="11"/>
      <c r="F40" s="12">
        <v>3137</v>
      </c>
      <c r="G40" s="13">
        <v>399466.74</v>
      </c>
      <c r="I40" s="14">
        <f t="shared" si="5"/>
        <v>1360</v>
      </c>
      <c r="J40" s="51">
        <f t="shared" ref="J40:J60" si="6">I40/D40</f>
        <v>3.3929872043965931E-3</v>
      </c>
      <c r="M40" s="11"/>
    </row>
    <row r="41" spans="1:13">
      <c r="A41" s="8" t="s">
        <v>1</v>
      </c>
      <c r="B41" s="9" t="s">
        <v>65</v>
      </c>
      <c r="C41" s="63" t="s">
        <v>66</v>
      </c>
      <c r="D41" s="42">
        <v>3473688.46</v>
      </c>
      <c r="E41" s="11"/>
      <c r="F41" s="12">
        <v>3198</v>
      </c>
      <c r="G41" s="42">
        <v>3473688.46</v>
      </c>
      <c r="I41" s="14">
        <f t="shared" si="5"/>
        <v>0</v>
      </c>
      <c r="J41" s="51"/>
      <c r="M41" s="11"/>
    </row>
    <row r="42" spans="1:13">
      <c r="A42" s="8" t="s">
        <v>1</v>
      </c>
      <c r="B42" s="9" t="s">
        <v>67</v>
      </c>
      <c r="C42" s="63" t="s">
        <v>68</v>
      </c>
      <c r="D42" s="42">
        <v>7783.43</v>
      </c>
      <c r="E42" s="11"/>
      <c r="F42" s="12">
        <v>3202</v>
      </c>
      <c r="G42" s="46">
        <v>0</v>
      </c>
      <c r="I42" s="14">
        <f>D42-G42</f>
        <v>7783.43</v>
      </c>
      <c r="J42" s="51">
        <f t="shared" si="6"/>
        <v>1</v>
      </c>
      <c r="M42" s="11"/>
    </row>
    <row r="43" spans="1:13">
      <c r="A43" s="8" t="s">
        <v>1</v>
      </c>
      <c r="B43" s="9" t="s">
        <v>69</v>
      </c>
      <c r="C43" s="63" t="s">
        <v>70</v>
      </c>
      <c r="D43" s="42">
        <v>1020</v>
      </c>
      <c r="E43" s="11"/>
      <c r="F43" s="12">
        <v>3203</v>
      </c>
      <c r="G43" s="46">
        <v>-200</v>
      </c>
      <c r="I43" s="14">
        <f>D43+G43</f>
        <v>820</v>
      </c>
      <c r="J43" s="51">
        <f t="shared" si="6"/>
        <v>0.80392156862745101</v>
      </c>
      <c r="M43" s="11"/>
    </row>
    <row r="44" spans="1:13">
      <c r="A44" s="8" t="s">
        <v>1</v>
      </c>
      <c r="B44" s="9" t="s">
        <v>71</v>
      </c>
      <c r="C44" s="63" t="s">
        <v>72</v>
      </c>
      <c r="D44" s="42">
        <v>1014082.83</v>
      </c>
      <c r="E44" s="11"/>
      <c r="F44" s="12">
        <v>3204</v>
      </c>
      <c r="G44" s="42">
        <v>1014082.83</v>
      </c>
      <c r="I44" s="14">
        <f t="shared" si="5"/>
        <v>0</v>
      </c>
      <c r="J44" s="51"/>
      <c r="M44" s="11"/>
    </row>
    <row r="45" spans="1:13">
      <c r="A45" s="8" t="s">
        <v>1</v>
      </c>
      <c r="B45" s="9" t="s">
        <v>73</v>
      </c>
      <c r="C45" s="63" t="s">
        <v>74</v>
      </c>
      <c r="D45" s="42">
        <v>196196.92</v>
      </c>
      <c r="E45" s="11"/>
      <c r="F45" s="12">
        <v>3205</v>
      </c>
      <c r="G45" s="42">
        <v>196196.92</v>
      </c>
      <c r="I45" s="14">
        <f t="shared" si="5"/>
        <v>0</v>
      </c>
      <c r="J45" s="51"/>
      <c r="M45" s="11"/>
    </row>
    <row r="46" spans="1:13">
      <c r="A46" s="8" t="s">
        <v>1</v>
      </c>
      <c r="B46" s="9" t="s">
        <v>75</v>
      </c>
      <c r="C46" s="63" t="s">
        <v>76</v>
      </c>
      <c r="D46" s="42">
        <v>2394833.7000000002</v>
      </c>
      <c r="E46" s="11"/>
      <c r="F46" s="12">
        <v>3206</v>
      </c>
      <c r="G46" s="42">
        <v>2394833.7000000002</v>
      </c>
      <c r="I46" s="14">
        <f t="shared" si="5"/>
        <v>0</v>
      </c>
      <c r="J46" s="51"/>
      <c r="M46" s="11"/>
    </row>
    <row r="47" spans="1:13">
      <c r="A47" s="8" t="s">
        <v>1</v>
      </c>
      <c r="B47" s="9" t="s">
        <v>77</v>
      </c>
      <c r="C47" s="63" t="s">
        <v>78</v>
      </c>
      <c r="D47" s="42">
        <v>256738.09</v>
      </c>
      <c r="E47" s="11"/>
      <c r="F47" s="12">
        <v>3208</v>
      </c>
      <c r="G47" s="42">
        <v>256738.09</v>
      </c>
      <c r="I47" s="14">
        <f t="shared" si="5"/>
        <v>0</v>
      </c>
      <c r="J47" s="51"/>
      <c r="M47" s="11"/>
    </row>
    <row r="48" spans="1:13">
      <c r="A48" s="8" t="s">
        <v>1</v>
      </c>
      <c r="B48" s="9" t="s">
        <v>79</v>
      </c>
      <c r="C48" s="63" t="s">
        <v>80</v>
      </c>
      <c r="D48" s="42">
        <v>3199151.69</v>
      </c>
      <c r="E48" s="11"/>
      <c r="F48" s="12">
        <v>3209</v>
      </c>
      <c r="G48" s="13">
        <v>3134759.41</v>
      </c>
      <c r="I48" s="14">
        <f t="shared" si="5"/>
        <v>64392.279999999795</v>
      </c>
      <c r="J48" s="51">
        <f t="shared" si="6"/>
        <v>2.0127923349580149E-2</v>
      </c>
      <c r="M48" s="11"/>
    </row>
    <row r="49" spans="1:13">
      <c r="A49" s="8" t="s">
        <v>1</v>
      </c>
      <c r="B49" s="9" t="s">
        <v>81</v>
      </c>
      <c r="C49" s="63" t="s">
        <v>82</v>
      </c>
      <c r="D49" s="42">
        <v>973076.04</v>
      </c>
      <c r="E49" s="11"/>
      <c r="F49" s="12">
        <v>3210</v>
      </c>
      <c r="G49" s="42">
        <v>973076.04</v>
      </c>
      <c r="I49" s="14">
        <f t="shared" si="5"/>
        <v>0</v>
      </c>
      <c r="J49" s="51"/>
      <c r="M49" s="11"/>
    </row>
    <row r="50" spans="1:13">
      <c r="A50" s="8" t="s">
        <v>1</v>
      </c>
      <c r="B50" s="9" t="s">
        <v>83</v>
      </c>
      <c r="C50" s="63" t="s">
        <v>84</v>
      </c>
      <c r="D50" s="42">
        <v>870797.8</v>
      </c>
      <c r="E50" s="11"/>
      <c r="F50" s="12">
        <v>3211</v>
      </c>
      <c r="G50" s="42">
        <v>870797.8</v>
      </c>
      <c r="I50" s="14">
        <f t="shared" si="5"/>
        <v>0</v>
      </c>
      <c r="J50" s="51"/>
      <c r="M50" s="11"/>
    </row>
    <row r="51" spans="1:13">
      <c r="A51" s="8" t="s">
        <v>1</v>
      </c>
      <c r="B51" s="9" t="s">
        <v>85</v>
      </c>
      <c r="C51" s="63" t="s">
        <v>86</v>
      </c>
      <c r="D51" s="42">
        <v>886085.24</v>
      </c>
      <c r="E51" s="11"/>
      <c r="F51" s="12">
        <v>3212</v>
      </c>
      <c r="G51" s="42">
        <v>886085.24</v>
      </c>
      <c r="I51" s="14">
        <f t="shared" si="5"/>
        <v>0</v>
      </c>
      <c r="J51" s="51"/>
      <c r="M51" s="11"/>
    </row>
    <row r="52" spans="1:13">
      <c r="A52" s="8" t="s">
        <v>1</v>
      </c>
      <c r="B52" s="9" t="s">
        <v>87</v>
      </c>
      <c r="C52" s="63" t="s">
        <v>88</v>
      </c>
      <c r="D52" s="42">
        <v>46999.360000000001</v>
      </c>
      <c r="E52" s="11"/>
      <c r="F52" s="12">
        <v>3213</v>
      </c>
      <c r="G52" s="42">
        <v>46999.360000000001</v>
      </c>
      <c r="I52" s="14">
        <f t="shared" si="5"/>
        <v>0</v>
      </c>
      <c r="J52" s="51"/>
      <c r="M52" s="11"/>
    </row>
    <row r="53" spans="1:13">
      <c r="A53" s="8" t="s">
        <v>1</v>
      </c>
      <c r="B53" s="9" t="s">
        <v>89</v>
      </c>
      <c r="C53" s="63" t="s">
        <v>90</v>
      </c>
      <c r="D53" s="42">
        <v>3363053.88</v>
      </c>
      <c r="E53" s="11"/>
      <c r="F53" s="12">
        <v>3214</v>
      </c>
      <c r="G53" s="42">
        <v>3363053.88</v>
      </c>
      <c r="I53" s="14">
        <f t="shared" si="5"/>
        <v>0</v>
      </c>
      <c r="J53" s="51"/>
      <c r="M53" s="11"/>
    </row>
    <row r="54" spans="1:13">
      <c r="A54" s="8" t="s">
        <v>1</v>
      </c>
      <c r="B54" s="9" t="s">
        <v>91</v>
      </c>
      <c r="C54" s="63" t="s">
        <v>92</v>
      </c>
      <c r="D54" s="42">
        <v>3299577.48</v>
      </c>
      <c r="E54" s="11"/>
      <c r="F54" s="12">
        <v>3216</v>
      </c>
      <c r="G54" s="42">
        <v>3299577.48</v>
      </c>
      <c r="I54" s="14">
        <f t="shared" si="5"/>
        <v>0</v>
      </c>
      <c r="J54" s="51"/>
      <c r="M54" s="11"/>
    </row>
    <row r="55" spans="1:13">
      <c r="A55" s="8" t="s">
        <v>1</v>
      </c>
      <c r="B55" s="9" t="s">
        <v>93</v>
      </c>
      <c r="C55" s="63" t="s">
        <v>94</v>
      </c>
      <c r="D55" s="42">
        <v>1120.45</v>
      </c>
      <c r="E55" s="11"/>
      <c r="F55" s="12">
        <v>3217</v>
      </c>
      <c r="G55" s="42">
        <v>1120.45</v>
      </c>
      <c r="I55" s="14">
        <f t="shared" si="5"/>
        <v>0</v>
      </c>
      <c r="J55" s="51"/>
      <c r="M55" s="11"/>
    </row>
    <row r="56" spans="1:13">
      <c r="A56" s="8" t="s">
        <v>1</v>
      </c>
      <c r="B56" s="9" t="s">
        <v>95</v>
      </c>
      <c r="C56" s="63" t="s">
        <v>96</v>
      </c>
      <c r="D56" s="42">
        <v>290549.13</v>
      </c>
      <c r="E56" s="11"/>
      <c r="F56" s="12">
        <v>3218</v>
      </c>
      <c r="G56" s="42">
        <v>290549.13</v>
      </c>
      <c r="I56" s="14">
        <f t="shared" si="5"/>
        <v>0</v>
      </c>
      <c r="J56" s="51"/>
      <c r="M56" s="11"/>
    </row>
    <row r="57" spans="1:13">
      <c r="A57" s="8" t="s">
        <v>1</v>
      </c>
      <c r="B57" s="9" t="s">
        <v>97</v>
      </c>
      <c r="C57" s="63" t="s">
        <v>98</v>
      </c>
      <c r="D57" s="42">
        <v>371193.23</v>
      </c>
      <c r="E57" s="11"/>
      <c r="F57" s="12">
        <v>3219</v>
      </c>
      <c r="G57" s="42">
        <v>371193.23</v>
      </c>
      <c r="I57" s="14">
        <f t="shared" si="5"/>
        <v>0</v>
      </c>
      <c r="J57" s="51"/>
      <c r="M57" s="11"/>
    </row>
    <row r="58" spans="1:13">
      <c r="A58" s="8" t="s">
        <v>1</v>
      </c>
      <c r="B58" s="9" t="s">
        <v>99</v>
      </c>
      <c r="C58" s="63" t="s">
        <v>100</v>
      </c>
      <c r="D58" s="42">
        <v>382718.59</v>
      </c>
      <c r="E58" s="11"/>
      <c r="F58" s="12">
        <v>3220</v>
      </c>
      <c r="G58" s="42">
        <v>382718.59</v>
      </c>
      <c r="I58" s="14">
        <f t="shared" si="5"/>
        <v>0</v>
      </c>
      <c r="J58" s="51"/>
      <c r="M58" s="11"/>
    </row>
    <row r="59" spans="1:13">
      <c r="A59" s="8" t="s">
        <v>1</v>
      </c>
      <c r="B59" s="9" t="s">
        <v>101</v>
      </c>
      <c r="C59" s="63" t="s">
        <v>102</v>
      </c>
      <c r="D59" s="42">
        <v>112883.52</v>
      </c>
      <c r="E59" s="11"/>
      <c r="F59" s="12">
        <v>3222</v>
      </c>
      <c r="G59" s="42">
        <v>112883.52</v>
      </c>
      <c r="I59" s="14">
        <f t="shared" si="5"/>
        <v>0</v>
      </c>
      <c r="J59" s="51"/>
      <c r="M59" s="11"/>
    </row>
    <row r="60" spans="1:13">
      <c r="A60" s="8" t="s">
        <v>1</v>
      </c>
      <c r="B60" s="9" t="s">
        <v>103</v>
      </c>
      <c r="C60" s="63" t="s">
        <v>104</v>
      </c>
      <c r="D60" s="42">
        <v>5922182.1100000003</v>
      </c>
      <c r="E60" s="11"/>
      <c r="F60" s="12">
        <v>3299</v>
      </c>
      <c r="G60" s="13">
        <v>5923432.1100000003</v>
      </c>
      <c r="I60" s="14">
        <f t="shared" si="5"/>
        <v>-1250</v>
      </c>
      <c r="J60" s="51">
        <f t="shared" si="6"/>
        <v>-2.1107084800538157E-4</v>
      </c>
      <c r="M60" s="11"/>
    </row>
    <row r="61" spans="1:13">
      <c r="A61" s="8" t="s">
        <v>1</v>
      </c>
      <c r="B61" s="17"/>
      <c r="C61" s="17"/>
      <c r="D61" s="7"/>
      <c r="E61" s="11"/>
      <c r="F61" s="28"/>
      <c r="G61" s="29"/>
      <c r="H61" s="23"/>
      <c r="I61" s="21"/>
      <c r="J61" s="19"/>
      <c r="K61" s="20"/>
      <c r="M61" s="11"/>
    </row>
    <row r="62" spans="1:13" ht="25.5" customHeight="1">
      <c r="A62" s="60" t="s">
        <v>105</v>
      </c>
      <c r="B62" s="57"/>
      <c r="C62" s="57"/>
      <c r="D62" s="2">
        <f>D63+D64</f>
        <v>1119891.04</v>
      </c>
      <c r="E62" s="11"/>
      <c r="F62" s="28"/>
      <c r="G62" s="22">
        <f>SUM(G63:G64)</f>
        <v>1119891.04</v>
      </c>
      <c r="H62" s="23"/>
      <c r="I62" s="4">
        <f>D62-G62</f>
        <v>0</v>
      </c>
      <c r="J62" s="19"/>
      <c r="K62" s="20"/>
      <c r="M62" s="11"/>
    </row>
    <row r="63" spans="1:13" ht="12.75" customHeight="1">
      <c r="A63" s="8" t="s">
        <v>1</v>
      </c>
      <c r="B63" s="43">
        <v>4101</v>
      </c>
      <c r="C63" s="44" t="s">
        <v>161</v>
      </c>
      <c r="D63" s="42">
        <v>244375.71</v>
      </c>
      <c r="E63" s="11"/>
      <c r="F63" s="30">
        <v>4101</v>
      </c>
      <c r="G63" s="42">
        <v>244375.71</v>
      </c>
      <c r="I63" s="14">
        <f t="shared" ref="I63:I64" si="7">D63-G63</f>
        <v>0</v>
      </c>
      <c r="J63" s="15"/>
      <c r="M63" s="11"/>
    </row>
    <row r="64" spans="1:13" ht="12.75" customHeight="1">
      <c r="A64" s="8"/>
      <c r="B64" s="43">
        <v>4117</v>
      </c>
      <c r="C64" s="44" t="s">
        <v>106</v>
      </c>
      <c r="D64" s="42">
        <v>875515.33</v>
      </c>
      <c r="E64" s="11"/>
      <c r="F64" s="30">
        <v>4117</v>
      </c>
      <c r="G64" s="42">
        <v>875515.33</v>
      </c>
      <c r="I64" s="14">
        <f t="shared" si="7"/>
        <v>0</v>
      </c>
      <c r="J64" s="15"/>
      <c r="M64" s="11"/>
    </row>
    <row r="65" spans="1:13" ht="12.75" customHeight="1">
      <c r="A65" s="8" t="s">
        <v>1</v>
      </c>
      <c r="B65" s="17"/>
      <c r="C65" s="17"/>
      <c r="D65" s="7"/>
      <c r="E65" s="11"/>
      <c r="F65" s="31"/>
      <c r="G65" s="32"/>
      <c r="H65" s="33"/>
      <c r="I65" s="31"/>
      <c r="J65" s="32"/>
      <c r="K65" s="33"/>
      <c r="M65" s="11"/>
    </row>
    <row r="66" spans="1:13" ht="25.5" customHeight="1">
      <c r="A66" s="60" t="s">
        <v>107</v>
      </c>
      <c r="B66" s="57"/>
      <c r="C66" s="57"/>
      <c r="D66" s="2">
        <f>SUM(D67:D83)</f>
        <v>9452976.0399999991</v>
      </c>
      <c r="E66" s="11"/>
      <c r="F66" s="31"/>
      <c r="G66" s="2">
        <f>SUM(G67:G83)</f>
        <v>9543651.7800000012</v>
      </c>
      <c r="H66" s="33"/>
      <c r="I66" s="4">
        <f>D66-G66</f>
        <v>-90675.740000002086</v>
      </c>
      <c r="J66" s="32"/>
      <c r="K66" s="33"/>
      <c r="M66" s="11"/>
    </row>
    <row r="67" spans="1:13" ht="12" customHeight="1">
      <c r="A67" s="37" t="s">
        <v>1</v>
      </c>
      <c r="B67" s="43">
        <v>5103</v>
      </c>
      <c r="C67" s="45" t="s">
        <v>162</v>
      </c>
      <c r="D67" s="42">
        <v>8742</v>
      </c>
      <c r="E67" s="11"/>
      <c r="F67" s="30">
        <v>5103</v>
      </c>
      <c r="G67" s="42">
        <v>8742</v>
      </c>
      <c r="I67" s="14">
        <f t="shared" ref="I67" si="8">D67-G67</f>
        <v>0</v>
      </c>
      <c r="J67" s="51"/>
      <c r="M67" s="11"/>
    </row>
    <row r="68" spans="1:13" ht="12" customHeight="1">
      <c r="A68" s="8" t="s">
        <v>1</v>
      </c>
      <c r="B68" s="9" t="s">
        <v>108</v>
      </c>
      <c r="C68" s="64" t="s">
        <v>109</v>
      </c>
      <c r="D68" s="42">
        <v>887920.84</v>
      </c>
      <c r="E68" s="11"/>
      <c r="F68" s="30">
        <v>5201</v>
      </c>
      <c r="G68" s="42">
        <v>887920.84</v>
      </c>
      <c r="I68" s="14">
        <f t="shared" ref="I68:I83" si="9">D68-G68</f>
        <v>0</v>
      </c>
      <c r="J68" s="51"/>
      <c r="M68" s="11"/>
    </row>
    <row r="69" spans="1:13" ht="12" customHeight="1">
      <c r="A69" s="37"/>
      <c r="B69" s="38">
        <v>5206</v>
      </c>
      <c r="C69" t="s">
        <v>163</v>
      </c>
      <c r="D69" s="42">
        <v>2808</v>
      </c>
      <c r="E69" s="11"/>
      <c r="F69" s="30">
        <v>5206</v>
      </c>
      <c r="G69" s="42">
        <v>2808</v>
      </c>
      <c r="I69" s="14">
        <f t="shared" ref="I69" si="10">D69-G69</f>
        <v>0</v>
      </c>
      <c r="J69" s="51"/>
      <c r="M69" s="11"/>
    </row>
    <row r="70" spans="1:13" ht="12.75" customHeight="1">
      <c r="A70" s="8" t="s">
        <v>1</v>
      </c>
      <c r="B70" s="9" t="s">
        <v>110</v>
      </c>
      <c r="C70" s="63" t="s">
        <v>111</v>
      </c>
      <c r="D70" s="42">
        <v>218143.1</v>
      </c>
      <c r="E70" s="11"/>
      <c r="F70" s="30">
        <v>5306</v>
      </c>
      <c r="G70" s="13">
        <v>218072.34</v>
      </c>
      <c r="I70" s="14">
        <f t="shared" si="9"/>
        <v>70.760000000009313</v>
      </c>
      <c r="J70" s="51">
        <f t="shared" ref="J70:J83" si="11">I70/D70</f>
        <v>3.2437422957686636E-4</v>
      </c>
      <c r="M70" s="11"/>
    </row>
    <row r="71" spans="1:13" ht="12.75" customHeight="1">
      <c r="A71" s="8" t="s">
        <v>1</v>
      </c>
      <c r="B71" s="9" t="s">
        <v>112</v>
      </c>
      <c r="C71" s="63" t="s">
        <v>113</v>
      </c>
      <c r="D71" s="42">
        <v>20619.41</v>
      </c>
      <c r="E71" s="11"/>
      <c r="F71" s="30">
        <v>5308</v>
      </c>
      <c r="G71" s="42">
        <v>20619.41</v>
      </c>
      <c r="I71" s="14">
        <f t="shared" si="9"/>
        <v>0</v>
      </c>
      <c r="J71" s="51"/>
      <c r="M71" s="11"/>
    </row>
    <row r="72" spans="1:13" ht="12.75" customHeight="1">
      <c r="A72" s="8" t="s">
        <v>1</v>
      </c>
      <c r="B72" s="9" t="s">
        <v>114</v>
      </c>
      <c r="C72" s="63" t="s">
        <v>115</v>
      </c>
      <c r="D72" s="42">
        <v>5912845.7000000002</v>
      </c>
      <c r="E72" s="11"/>
      <c r="F72" s="30">
        <v>5401</v>
      </c>
      <c r="G72" s="42">
        <v>5912845.7000000002</v>
      </c>
      <c r="I72" s="14">
        <f t="shared" si="9"/>
        <v>0</v>
      </c>
      <c r="J72" s="51"/>
      <c r="M72" s="11"/>
    </row>
    <row r="73" spans="1:13" ht="12.75" customHeight="1">
      <c r="A73" s="8" t="s">
        <v>1</v>
      </c>
      <c r="B73" s="9" t="s">
        <v>116</v>
      </c>
      <c r="C73" s="63" t="s">
        <v>117</v>
      </c>
      <c r="D73" s="42">
        <v>74571</v>
      </c>
      <c r="E73" s="11"/>
      <c r="F73" s="30">
        <v>5402</v>
      </c>
      <c r="G73" s="42">
        <v>74571</v>
      </c>
      <c r="I73" s="14">
        <f t="shared" si="9"/>
        <v>0</v>
      </c>
      <c r="J73" s="51"/>
      <c r="M73" s="11"/>
    </row>
    <row r="74" spans="1:13" ht="12.75" customHeight="1">
      <c r="A74" s="8" t="s">
        <v>1</v>
      </c>
      <c r="B74" s="9" t="s">
        <v>118</v>
      </c>
      <c r="C74" s="63" t="s">
        <v>119</v>
      </c>
      <c r="D74" s="42">
        <v>140823.89000000001</v>
      </c>
      <c r="E74" s="11"/>
      <c r="F74" s="30">
        <v>5404</v>
      </c>
      <c r="G74" s="42">
        <v>140823.89000000001</v>
      </c>
      <c r="I74" s="14">
        <f t="shared" si="9"/>
        <v>0</v>
      </c>
      <c r="J74" s="51"/>
      <c r="M74" s="11"/>
    </row>
    <row r="75" spans="1:13" ht="12.75" customHeight="1">
      <c r="A75" s="8" t="s">
        <v>1</v>
      </c>
      <c r="B75" s="9" t="s">
        <v>120</v>
      </c>
      <c r="C75" s="63" t="s">
        <v>121</v>
      </c>
      <c r="D75" s="42">
        <v>240289.39</v>
      </c>
      <c r="E75" s="11"/>
      <c r="F75" s="30">
        <v>5499</v>
      </c>
      <c r="G75" s="13">
        <v>240360.15</v>
      </c>
      <c r="I75" s="14">
        <f t="shared" si="9"/>
        <v>-70.759999999980209</v>
      </c>
      <c r="J75" s="51">
        <f t="shared" si="11"/>
        <v>-2.944782539086732E-4</v>
      </c>
      <c r="M75" s="11"/>
    </row>
    <row r="76" spans="1:13" ht="12.75" customHeight="1">
      <c r="A76" s="8" t="s">
        <v>1</v>
      </c>
      <c r="B76" s="9" t="s">
        <v>122</v>
      </c>
      <c r="C76" s="63" t="s">
        <v>123</v>
      </c>
      <c r="D76" s="42">
        <v>21657.93</v>
      </c>
      <c r="E76" s="11"/>
      <c r="F76" s="30">
        <v>5502</v>
      </c>
      <c r="G76" s="42">
        <v>21657.93</v>
      </c>
      <c r="I76" s="14">
        <f t="shared" si="9"/>
        <v>0</v>
      </c>
      <c r="J76" s="51"/>
      <c r="M76" s="11"/>
    </row>
    <row r="77" spans="1:13" ht="12.75" customHeight="1">
      <c r="A77" s="8" t="s">
        <v>1</v>
      </c>
      <c r="B77" s="9" t="s">
        <v>124</v>
      </c>
      <c r="C77" s="63" t="s">
        <v>125</v>
      </c>
      <c r="D77" s="42">
        <v>32450.92</v>
      </c>
      <c r="E77" s="11"/>
      <c r="F77" s="30">
        <v>5503</v>
      </c>
      <c r="G77" s="42">
        <v>32450.92</v>
      </c>
      <c r="I77" s="14">
        <f t="shared" si="9"/>
        <v>0</v>
      </c>
      <c r="J77" s="51"/>
      <c r="M77" s="11"/>
    </row>
    <row r="78" spans="1:13" ht="12.75" customHeight="1">
      <c r="A78" s="8" t="s">
        <v>1</v>
      </c>
      <c r="B78" s="9" t="s">
        <v>126</v>
      </c>
      <c r="C78" s="63" t="s">
        <v>127</v>
      </c>
      <c r="D78" s="42">
        <v>31934.59</v>
      </c>
      <c r="E78" s="11"/>
      <c r="F78" s="30">
        <v>5504</v>
      </c>
      <c r="G78" s="42">
        <v>31934.59</v>
      </c>
      <c r="I78" s="14">
        <f t="shared" si="9"/>
        <v>0</v>
      </c>
      <c r="J78" s="51"/>
      <c r="M78" s="11"/>
    </row>
    <row r="79" spans="1:13" ht="12.75" customHeight="1">
      <c r="A79" s="37"/>
      <c r="B79" s="38">
        <v>5505</v>
      </c>
      <c r="C79" s="43" t="s">
        <v>128</v>
      </c>
      <c r="D79" s="42">
        <v>0</v>
      </c>
      <c r="E79" s="11"/>
      <c r="F79" s="30">
        <v>5505</v>
      </c>
      <c r="G79" s="42">
        <v>1783.15</v>
      </c>
      <c r="I79" s="14">
        <f t="shared" si="9"/>
        <v>-1783.15</v>
      </c>
      <c r="J79" s="51">
        <v>-1</v>
      </c>
      <c r="M79" s="11"/>
    </row>
    <row r="80" spans="1:13" ht="12.75" customHeight="1">
      <c r="A80" s="8" t="s">
        <v>1</v>
      </c>
      <c r="B80" s="9" t="s">
        <v>129</v>
      </c>
      <c r="C80" s="63" t="s">
        <v>130</v>
      </c>
      <c r="D80" s="42">
        <v>104695.86</v>
      </c>
      <c r="E80" s="11"/>
      <c r="F80" s="30">
        <v>5506</v>
      </c>
      <c r="G80" s="42">
        <v>104695.86</v>
      </c>
      <c r="I80" s="14">
        <f t="shared" si="9"/>
        <v>0</v>
      </c>
      <c r="J80" s="51"/>
      <c r="M80" s="11"/>
    </row>
    <row r="81" spans="1:13" ht="12.75" customHeight="1">
      <c r="A81" s="8" t="s">
        <v>1</v>
      </c>
      <c r="B81" s="9" t="s">
        <v>131</v>
      </c>
      <c r="C81" s="63" t="s">
        <v>132</v>
      </c>
      <c r="D81" s="42">
        <v>298140.83</v>
      </c>
      <c r="E81" s="11"/>
      <c r="F81" s="30">
        <v>5597</v>
      </c>
      <c r="G81" s="13">
        <v>299360.83</v>
      </c>
      <c r="I81" s="14">
        <f t="shared" si="9"/>
        <v>-1220</v>
      </c>
      <c r="J81" s="51">
        <f t="shared" si="11"/>
        <v>-4.0920259060122696E-3</v>
      </c>
      <c r="M81" s="11"/>
    </row>
    <row r="82" spans="1:13" ht="12.75" customHeight="1">
      <c r="A82" s="8" t="s">
        <v>1</v>
      </c>
      <c r="B82" s="9" t="s">
        <v>133</v>
      </c>
      <c r="C82" s="63" t="s">
        <v>134</v>
      </c>
      <c r="D82" s="42">
        <v>16719.189999999999</v>
      </c>
      <c r="E82" s="11"/>
      <c r="F82" s="30">
        <v>5598</v>
      </c>
      <c r="G82" s="42">
        <v>16719.189999999999</v>
      </c>
      <c r="I82" s="14">
        <f t="shared" si="9"/>
        <v>0</v>
      </c>
      <c r="J82" s="51"/>
      <c r="M82" s="11"/>
    </row>
    <row r="83" spans="1:13" ht="12.75" customHeight="1">
      <c r="A83" s="8" t="s">
        <v>1</v>
      </c>
      <c r="B83" s="9" t="s">
        <v>135</v>
      </c>
      <c r="C83" s="63" t="s">
        <v>136</v>
      </c>
      <c r="D83" s="42">
        <v>1440613.39</v>
      </c>
      <c r="E83" s="11"/>
      <c r="F83" s="30">
        <v>5599</v>
      </c>
      <c r="G83" s="13">
        <v>1528285.98</v>
      </c>
      <c r="I83" s="14">
        <f t="shared" si="9"/>
        <v>-87672.590000000084</v>
      </c>
      <c r="J83" s="51">
        <f t="shared" si="11"/>
        <v>-6.08578197374662E-2</v>
      </c>
      <c r="M83" s="11"/>
    </row>
    <row r="84" spans="1:13" ht="12.75" customHeight="1">
      <c r="A84" s="8" t="s">
        <v>1</v>
      </c>
      <c r="B84" s="17"/>
      <c r="C84" s="17"/>
      <c r="D84" s="7"/>
      <c r="E84" s="11"/>
      <c r="F84" s="8"/>
      <c r="G84" s="7"/>
      <c r="I84" s="8"/>
      <c r="J84" s="7"/>
      <c r="M84" s="11"/>
    </row>
    <row r="85" spans="1:13" ht="25.5" customHeight="1">
      <c r="A85" s="60" t="s">
        <v>137</v>
      </c>
      <c r="B85" s="57"/>
      <c r="C85" s="57"/>
      <c r="D85" s="2">
        <f>SUM(D86:D90)</f>
        <v>7780975.46</v>
      </c>
      <c r="E85" s="11"/>
      <c r="F85" s="8"/>
      <c r="G85" s="1">
        <f>SUM(G86:G90)</f>
        <v>7766169.9399999995</v>
      </c>
      <c r="I85" s="4">
        <f>D85-G85</f>
        <v>14805.520000000484</v>
      </c>
      <c r="J85" s="7"/>
      <c r="M85" s="11"/>
    </row>
    <row r="86" spans="1:13" ht="12.75" customHeight="1">
      <c r="A86" s="8" t="s">
        <v>1</v>
      </c>
      <c r="B86" s="9" t="s">
        <v>138</v>
      </c>
      <c r="C86" s="63" t="s">
        <v>139</v>
      </c>
      <c r="D86" s="42">
        <v>5034353.3899999997</v>
      </c>
      <c r="E86" s="11"/>
      <c r="F86" s="30">
        <v>6102</v>
      </c>
      <c r="G86" s="42">
        <v>5034353.3899999997</v>
      </c>
      <c r="I86" s="14">
        <f t="shared" ref="I86:I90" si="12">D86-G86</f>
        <v>0</v>
      </c>
      <c r="J86" s="51"/>
      <c r="M86" s="11"/>
    </row>
    <row r="87" spans="1:13" ht="12.75" customHeight="1">
      <c r="A87" s="8" t="s">
        <v>1</v>
      </c>
      <c r="B87" s="9" t="s">
        <v>140</v>
      </c>
      <c r="C87" s="63" t="s">
        <v>141</v>
      </c>
      <c r="D87" s="42">
        <v>2149262.54</v>
      </c>
      <c r="E87" s="11"/>
      <c r="F87" s="30">
        <v>6103</v>
      </c>
      <c r="G87" s="13">
        <v>2141762.54</v>
      </c>
      <c r="I87" s="14">
        <f t="shared" si="12"/>
        <v>7500</v>
      </c>
      <c r="J87" s="51">
        <f t="shared" ref="J87:J89" si="13">I87/D87</f>
        <v>3.4895690314315905E-3</v>
      </c>
      <c r="M87" s="11"/>
    </row>
    <row r="88" spans="1:13" ht="12.75" customHeight="1">
      <c r="A88" s="8" t="s">
        <v>1</v>
      </c>
      <c r="B88" s="9" t="s">
        <v>142</v>
      </c>
      <c r="C88" s="63" t="s">
        <v>143</v>
      </c>
      <c r="D88" s="42">
        <v>288719.96000000002</v>
      </c>
      <c r="E88" s="11"/>
      <c r="F88" s="30">
        <v>6105</v>
      </c>
      <c r="G88" s="13">
        <v>289353.34000000003</v>
      </c>
      <c r="I88" s="14">
        <f t="shared" si="12"/>
        <v>-633.38000000000466</v>
      </c>
      <c r="J88" s="51">
        <f t="shared" si="13"/>
        <v>-2.193752035709636E-3</v>
      </c>
      <c r="M88" s="11"/>
    </row>
    <row r="89" spans="1:13" ht="12.75" customHeight="1">
      <c r="A89" s="8" t="s">
        <v>1</v>
      </c>
      <c r="B89" s="9" t="s">
        <v>144</v>
      </c>
      <c r="C89" s="63" t="s">
        <v>145</v>
      </c>
      <c r="D89" s="42">
        <v>291537.83</v>
      </c>
      <c r="E89" s="11"/>
      <c r="F89" s="30">
        <v>6199</v>
      </c>
      <c r="G89" s="13">
        <v>283598.93</v>
      </c>
      <c r="I89" s="14">
        <f t="shared" si="12"/>
        <v>7938.9000000000233</v>
      </c>
      <c r="J89" s="51">
        <f t="shared" si="13"/>
        <v>2.7231114397743932E-2</v>
      </c>
      <c r="M89" s="11"/>
    </row>
    <row r="90" spans="1:13" ht="12.75" customHeight="1">
      <c r="A90" s="8" t="s">
        <v>1</v>
      </c>
      <c r="B90" s="9" t="s">
        <v>146</v>
      </c>
      <c r="C90" s="63" t="s">
        <v>147</v>
      </c>
      <c r="D90" s="42">
        <v>17101.740000000002</v>
      </c>
      <c r="E90" s="11"/>
      <c r="F90" s="30">
        <v>6200</v>
      </c>
      <c r="G90" s="42">
        <v>17101.740000000002</v>
      </c>
      <c r="I90" s="14">
        <f t="shared" si="12"/>
        <v>0</v>
      </c>
      <c r="J90" s="51"/>
      <c r="M90" s="11"/>
    </row>
    <row r="91" spans="1:13" ht="12.75" customHeight="1">
      <c r="A91" s="8" t="s">
        <v>1</v>
      </c>
      <c r="B91" s="17"/>
      <c r="C91" s="17"/>
      <c r="D91" s="7"/>
      <c r="E91" s="11"/>
      <c r="F91" s="8"/>
      <c r="G91" s="7"/>
      <c r="I91" s="8"/>
      <c r="J91" s="7"/>
      <c r="M91" s="11"/>
    </row>
    <row r="92" spans="1:13" ht="25.5" customHeight="1">
      <c r="A92" s="60" t="s">
        <v>148</v>
      </c>
      <c r="B92" s="57"/>
      <c r="C92" s="57"/>
      <c r="D92" s="2">
        <f>D93+D94</f>
        <v>2217911.09</v>
      </c>
      <c r="E92" s="11"/>
      <c r="F92" s="8"/>
      <c r="G92" s="1">
        <f>G93+G94</f>
        <v>2217036.09</v>
      </c>
      <c r="I92" s="4">
        <f>D92-G92</f>
        <v>875</v>
      </c>
      <c r="J92" s="7"/>
      <c r="M92" s="11"/>
    </row>
    <row r="93" spans="1:13" ht="12.75" customHeight="1">
      <c r="A93" s="37" t="s">
        <v>1</v>
      </c>
      <c r="B93" s="43">
        <v>7400</v>
      </c>
      <c r="C93" s="44" t="s">
        <v>164</v>
      </c>
      <c r="D93" s="42">
        <v>1650</v>
      </c>
      <c r="E93" s="11"/>
      <c r="F93" s="30">
        <v>7400</v>
      </c>
      <c r="G93" s="42">
        <v>1650</v>
      </c>
      <c r="I93" s="14">
        <f t="shared" ref="I93" si="14">D93-G93</f>
        <v>0</v>
      </c>
      <c r="J93" s="15"/>
      <c r="M93" s="11"/>
    </row>
    <row r="94" spans="1:13" ht="12.75" customHeight="1">
      <c r="A94" s="8" t="s">
        <v>1</v>
      </c>
      <c r="B94" s="43" t="s">
        <v>149</v>
      </c>
      <c r="C94" s="65" t="s">
        <v>150</v>
      </c>
      <c r="D94" s="42">
        <v>2216261.09</v>
      </c>
      <c r="E94" s="11"/>
      <c r="F94" s="30">
        <v>7500</v>
      </c>
      <c r="G94" s="13">
        <v>2215386.09</v>
      </c>
      <c r="I94" s="14">
        <f t="shared" ref="I94" si="15">D94-G94</f>
        <v>875</v>
      </c>
      <c r="J94" s="51">
        <f t="shared" ref="J94" si="16">I94/D94</f>
        <v>3.948090791053865E-4</v>
      </c>
      <c r="M94" s="11"/>
    </row>
    <row r="95" spans="1:13" ht="12.75" customHeight="1">
      <c r="A95" s="37"/>
      <c r="B95" s="39"/>
      <c r="C95" s="39"/>
      <c r="D95" s="47"/>
      <c r="E95" s="11"/>
      <c r="F95" s="48"/>
      <c r="G95" s="40"/>
      <c r="I95" s="41"/>
      <c r="J95" s="7"/>
      <c r="M95" s="11"/>
    </row>
    <row r="96" spans="1:13" ht="25.5" customHeight="1">
      <c r="A96" s="60" t="s">
        <v>165</v>
      </c>
      <c r="B96" s="57"/>
      <c r="C96" s="57"/>
      <c r="D96" s="2">
        <f>D97</f>
        <v>65000</v>
      </c>
      <c r="E96" s="11"/>
      <c r="F96" s="37"/>
      <c r="G96" s="2">
        <f>G97</f>
        <v>65000</v>
      </c>
      <c r="I96" s="4">
        <f>D96-G96</f>
        <v>0</v>
      </c>
      <c r="J96" s="7"/>
      <c r="M96" s="11"/>
    </row>
    <row r="97" spans="1:13">
      <c r="A97" s="37" t="s">
        <v>1</v>
      </c>
      <c r="B97" s="43">
        <v>8100</v>
      </c>
      <c r="C97" s="44" t="s">
        <v>166</v>
      </c>
      <c r="D97" s="49">
        <v>65000</v>
      </c>
      <c r="E97" s="11"/>
      <c r="F97" s="30">
        <v>8100</v>
      </c>
      <c r="G97" s="13">
        <v>65000</v>
      </c>
      <c r="I97" s="14">
        <f t="shared" ref="I97" si="17">D97-G97</f>
        <v>0</v>
      </c>
      <c r="J97" s="15"/>
      <c r="M97" s="11"/>
    </row>
    <row r="98" spans="1:13" ht="12.75" customHeight="1">
      <c r="A98" s="37"/>
      <c r="B98" s="39"/>
      <c r="C98" s="39"/>
      <c r="D98" s="47"/>
      <c r="E98" s="11"/>
      <c r="F98" s="48"/>
      <c r="G98" s="40"/>
      <c r="I98" s="41"/>
      <c r="J98" s="7"/>
      <c r="M98" s="11"/>
    </row>
    <row r="99" spans="1:13" ht="25.5" customHeight="1">
      <c r="A99" s="60" t="s">
        <v>151</v>
      </c>
      <c r="B99" s="57"/>
      <c r="C99" s="57"/>
      <c r="D99" s="2">
        <v>0</v>
      </c>
      <c r="E99" s="11"/>
      <c r="F99" s="8"/>
      <c r="G99" s="2">
        <v>0</v>
      </c>
      <c r="I99" s="4">
        <f>D99-G99</f>
        <v>0</v>
      </c>
      <c r="J99" s="7"/>
      <c r="M99" s="11"/>
    </row>
    <row r="100" spans="1:13">
      <c r="A100" s="8" t="s">
        <v>1</v>
      </c>
      <c r="B100" s="9" t="s">
        <v>152</v>
      </c>
      <c r="C100" s="58" t="s">
        <v>153</v>
      </c>
      <c r="D100" s="10">
        <v>0</v>
      </c>
      <c r="E100" s="11"/>
      <c r="F100" s="30">
        <v>0</v>
      </c>
      <c r="G100" s="13">
        <v>0</v>
      </c>
      <c r="I100" s="14">
        <f t="shared" ref="I100" si="18">D100-G100</f>
        <v>0</v>
      </c>
      <c r="J100" s="15"/>
      <c r="M100" s="11"/>
    </row>
    <row r="101" spans="1:13">
      <c r="A101" s="8" t="s">
        <v>1</v>
      </c>
      <c r="B101" s="17"/>
      <c r="C101" s="17"/>
      <c r="D101" s="7"/>
      <c r="E101" s="11"/>
      <c r="F101" s="8"/>
      <c r="G101" s="7"/>
      <c r="I101" s="8"/>
      <c r="J101" s="7"/>
      <c r="M101" s="11"/>
    </row>
    <row r="102" spans="1:13" ht="25.5" customHeight="1">
      <c r="A102" s="60" t="s">
        <v>154</v>
      </c>
      <c r="B102" s="57"/>
      <c r="C102" s="57"/>
      <c r="D102" s="2">
        <f>D4+D21+D35+D62+D66+D85+D92+D96+D99</f>
        <v>199855108.52000001</v>
      </c>
      <c r="E102" s="11"/>
      <c r="F102" s="8"/>
      <c r="G102" s="2">
        <f>G4+G21+G35+G62+G66+G85+G92+G96</f>
        <v>199855108.52000001</v>
      </c>
      <c r="I102" s="50">
        <f>I4+I21+I35+I62+I66+I85+I92+I96+I99</f>
        <v>-1.0244548320770264E-8</v>
      </c>
      <c r="J102" s="7"/>
      <c r="M102" s="11"/>
    </row>
    <row r="103" spans="1:13">
      <c r="A103" s="34"/>
      <c r="B103" s="35"/>
      <c r="C103" s="35"/>
      <c r="D103" s="36"/>
      <c r="F103" s="34"/>
      <c r="G103" s="36"/>
      <c r="I103" s="34"/>
      <c r="J103" s="36"/>
      <c r="M103" s="11"/>
    </row>
    <row r="108" spans="1:13">
      <c r="G108" s="13"/>
    </row>
  </sheetData>
  <mergeCells count="85">
    <mergeCell ref="C88"/>
    <mergeCell ref="C77"/>
    <mergeCell ref="C78"/>
    <mergeCell ref="C80"/>
    <mergeCell ref="C81"/>
    <mergeCell ref="C82"/>
    <mergeCell ref="C83"/>
    <mergeCell ref="A85:C85"/>
    <mergeCell ref="C86"/>
    <mergeCell ref="C87"/>
    <mergeCell ref="C100"/>
    <mergeCell ref="A102:C102"/>
    <mergeCell ref="C89"/>
    <mergeCell ref="C90"/>
    <mergeCell ref="A92:C92"/>
    <mergeCell ref="C94"/>
    <mergeCell ref="A99:C99"/>
    <mergeCell ref="A96:C96"/>
    <mergeCell ref="C76"/>
    <mergeCell ref="A66:C66"/>
    <mergeCell ref="C68"/>
    <mergeCell ref="C70"/>
    <mergeCell ref="C71"/>
    <mergeCell ref="C72"/>
    <mergeCell ref="C73"/>
    <mergeCell ref="C74"/>
    <mergeCell ref="C75"/>
    <mergeCell ref="A62:C62"/>
    <mergeCell ref="C50"/>
    <mergeCell ref="C51"/>
    <mergeCell ref="C52"/>
    <mergeCell ref="C53"/>
    <mergeCell ref="C54"/>
    <mergeCell ref="C55"/>
    <mergeCell ref="C56"/>
    <mergeCell ref="C57"/>
    <mergeCell ref="C58"/>
    <mergeCell ref="C59"/>
    <mergeCell ref="C60"/>
    <mergeCell ref="C49"/>
    <mergeCell ref="C38"/>
    <mergeCell ref="C39"/>
    <mergeCell ref="C40"/>
    <mergeCell ref="C41"/>
    <mergeCell ref="C42"/>
    <mergeCell ref="C43"/>
    <mergeCell ref="C44"/>
    <mergeCell ref="C45"/>
    <mergeCell ref="C46"/>
    <mergeCell ref="C47"/>
    <mergeCell ref="C48"/>
    <mergeCell ref="C37"/>
    <mergeCell ref="C25"/>
    <mergeCell ref="C26"/>
    <mergeCell ref="C27"/>
    <mergeCell ref="C28"/>
    <mergeCell ref="C29"/>
    <mergeCell ref="C30"/>
    <mergeCell ref="C31"/>
    <mergeCell ref="C32"/>
    <mergeCell ref="C33"/>
    <mergeCell ref="A35:C35"/>
    <mergeCell ref="C24"/>
    <mergeCell ref="C10"/>
    <mergeCell ref="C11"/>
    <mergeCell ref="C12"/>
    <mergeCell ref="C13"/>
    <mergeCell ref="C14"/>
    <mergeCell ref="C15"/>
    <mergeCell ref="C16"/>
    <mergeCell ref="C18"/>
    <mergeCell ref="A21:C21"/>
    <mergeCell ref="C22"/>
    <mergeCell ref="C23"/>
    <mergeCell ref="F1:G3"/>
    <mergeCell ref="I1:J3"/>
    <mergeCell ref="A2:C2"/>
    <mergeCell ref="C9"/>
    <mergeCell ref="A3:C3"/>
    <mergeCell ref="A4:C4"/>
    <mergeCell ref="C5"/>
    <mergeCell ref="C6"/>
    <mergeCell ref="C7"/>
    <mergeCell ref="C8"/>
    <mergeCell ref="A1:C1"/>
  </mergeCells>
  <printOptions horizontalCentered="1"/>
  <pageMargins left="0.55118110236220474" right="0.55118110236220474" top="0.78740157480314965" bottom="0.78740157480314965" header="0.51181102362204722" footer="0.51181102362204722"/>
  <pageSetup scale="57" fitToHeight="9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SIOPE</vt:lpstr>
      <vt:lpstr>SIOPE!Area_stampa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Valeria Caccetta</dc:creator>
  <cp:lastModifiedBy>r.privitera.person</cp:lastModifiedBy>
  <cp:lastPrinted>2018-02-16T09:49:04Z</cp:lastPrinted>
  <dcterms:created xsi:type="dcterms:W3CDTF">2017-05-26T07:15:05Z</dcterms:created>
  <dcterms:modified xsi:type="dcterms:W3CDTF">2018-07-16T08:12:58Z</dcterms:modified>
</cp:coreProperties>
</file>